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8d0d2098bb2f902/David B Weinstein CPA.com/Rental Forecast/"/>
    </mc:Choice>
  </mc:AlternateContent>
  <xr:revisionPtr revIDLastSave="1" documentId="8_{33849607-B0B3-468C-81CB-FB6F6C4A569A}" xr6:coauthVersionLast="46" xr6:coauthVersionMax="46" xr10:uidLastSave="{DA90338A-0432-403A-ABDE-4414A50A4931}"/>
  <bookViews>
    <workbookView xWindow="-120" yWindow="-120" windowWidth="29040" windowHeight="15840" firstSheet="5" activeTab="9" xr2:uid="{6CE0F6E5-C069-4379-952D-DF7A6B516BC6}"/>
  </bookViews>
  <sheets>
    <sheet name="Input" sheetId="1" r:id="rId1"/>
    <sheet name="15 Yr Mortg - Finance" sheetId="23" r:id="rId2"/>
    <sheet name="30 Yr Mortg - Finance" sheetId="3" r:id="rId3"/>
    <sheet name="15 Yr Mortgage Amortization" sheetId="8" state="hidden" r:id="rId4"/>
    <sheet name="30 Yr Mortgage Amortization" sheetId="9" state="hidden" r:id="rId5"/>
    <sheet name="15 Yr Principal vs Interest" sheetId="13" r:id="rId6"/>
    <sheet name="30 Yr Principal vs Interest" sheetId="14" r:id="rId7"/>
    <sheet name="15 Yr - Equity" sheetId="15" r:id="rId8"/>
    <sheet name="30 Yr - Equity" sheetId="17" r:id="rId9"/>
    <sheet name="15Yr Forecast - Rent, Int, Net" sheetId="19" r:id="rId10"/>
    <sheet name="30Yr Forecast - Rent, Int, Net" sheetId="20" r:id="rId11"/>
    <sheet name="15 Yr Mortgage Forecast" sheetId="24" r:id="rId12"/>
    <sheet name="30Yr Mortgage Forecast" sheetId="22" r:id="rId13"/>
    <sheet name="Questions" sheetId="18" r:id="rId14"/>
  </sheets>
  <externalReferences>
    <externalReference r:id="rId15"/>
  </externalReferences>
  <definedNames>
    <definedName name="Fifth_5yr_30yrMortgageAmortization">'30 Yr Mortgage Amortization'!$E$251:$E$262</definedName>
    <definedName name="First_5Yrs_Interest_15_Yrs">'15 Yr Mortgage Amortization'!$E$11:$E$22</definedName>
    <definedName name="First_5yrs_Interest_30_Yrs">'30 Yr Mortgage Amortization'!$E$11:$E$22</definedName>
    <definedName name="Fourth_5yr_3oyrMortgageAmortization">'30 Yr Mortgage Amortization'!$E$191:$E$202</definedName>
    <definedName name="Interest_2020">'[1]30 yr Mortgage Amortization'!$E$14:$E$25</definedName>
    <definedName name="Interest_2025">'[1]30 yr Mortgage Amortization'!$E$74:$E$85</definedName>
    <definedName name="Interest_2030">'[1]30 yr Mortgage Amortization'!$E$134:$E$145</definedName>
    <definedName name="Interest_2035">'[1]30 yr Mortgage Amortization'!$E$194:$E$205</definedName>
    <definedName name="Interest_2040">'[1]30 yr Mortgage Amortization'!$E$254:$E$265</definedName>
    <definedName name="Interest_2045">'[1]30 yr Mortgage Amortization'!$E$314:$E$325</definedName>
    <definedName name="Interest21">'15 Yr Mortgage Amortization'!$E$14:$E$24</definedName>
    <definedName name="Interest26">'15 Yr Mortgage Amortization'!$E$74:$E$85</definedName>
    <definedName name="Interest31">'15 Yr Mortgage Amortization'!$E$134:$E$145</definedName>
    <definedName name="MortgageInterest_15yr_2020">'[1]15 Yr Mortgage Amortization'!$E$14:$E$25</definedName>
    <definedName name="MortgageInterest_15yr_2025">'[1]15 Yr Mortgage Amortization'!$E$74:$E$85</definedName>
    <definedName name="MortgageInterest_15yr_2030">'[1]15 Yr Mortgage Amortization'!$E$134:$E$145</definedName>
    <definedName name="Rates">[1]INPUT!$B$21:$B$62</definedName>
    <definedName name="Second_5Yr_15yr_Interest">'15 Yr Mortgage Amortization'!$E$71:$E$82</definedName>
    <definedName name="Second_5yr_30yrMortgageAmortization">'30 Yr Mortgage Amortization'!$E$71:$E$81</definedName>
    <definedName name="Second5yr_30yrMortgageAmortization">'30 Yr Mortgage Amortization'!$E$71:$E$82</definedName>
    <definedName name="Sixth_5yr_30yrMortgage">'30 Yr Mortgage Amortization'!$E$311:$E$322</definedName>
    <definedName name="Third_5yr_Interest_15YrMortgage">'15 Yr Mortgage Amortization'!$E$131:$E$142</definedName>
    <definedName name="Third5yr_30yrMortgageAmort">'30 Yr Mortgage Amortization'!$E$131:$E$142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B6" i="9" s="1"/>
  <c r="D6" i="1"/>
  <c r="B1" i="9" s="1"/>
  <c r="D15" i="1"/>
  <c r="D14" i="1"/>
  <c r="D13" i="1"/>
  <c r="D11" i="1"/>
  <c r="D4" i="1"/>
  <c r="B5" i="9" s="1"/>
  <c r="D3" i="1"/>
  <c r="B4" i="9" s="1"/>
  <c r="D2" i="1"/>
  <c r="B5" i="8"/>
  <c r="B4" i="8"/>
  <c r="D16" i="1" l="1"/>
  <c r="B22" i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G3" i="23"/>
  <c r="C9" i="23"/>
  <c r="C8" i="23"/>
  <c r="C7" i="23"/>
  <c r="C4" i="23"/>
  <c r="C5" i="23" s="1"/>
  <c r="E3" i="23"/>
  <c r="O1" i="23"/>
  <c r="I1" i="23"/>
  <c r="E7" i="23" l="1"/>
  <c r="G7" i="23" s="1"/>
  <c r="I3" i="23"/>
  <c r="E4" i="23"/>
  <c r="G4" i="23" s="1"/>
  <c r="G5" i="23" s="1"/>
  <c r="E9" i="23"/>
  <c r="E8" i="23"/>
  <c r="E3" i="3"/>
  <c r="B11" i="9"/>
  <c r="B11" i="8"/>
  <c r="D7" i="1"/>
  <c r="B2" i="9" s="1"/>
  <c r="G8" i="23" l="1"/>
  <c r="I8" i="23" s="1"/>
  <c r="G9" i="23"/>
  <c r="I9" i="23" s="1"/>
  <c r="I4" i="23"/>
  <c r="I7" i="23"/>
  <c r="K3" i="23"/>
  <c r="E5" i="23"/>
  <c r="C8" i="3"/>
  <c r="C7" i="3"/>
  <c r="C4" i="3"/>
  <c r="I10" i="23" l="1"/>
  <c r="I11" i="23" s="1"/>
  <c r="I13" i="23" s="1"/>
  <c r="K8" i="23"/>
  <c r="M3" i="23"/>
  <c r="K9" i="23"/>
  <c r="K7" i="23"/>
  <c r="K4" i="23"/>
  <c r="I5" i="23"/>
  <c r="B6" i="8"/>
  <c r="O1" i="3"/>
  <c r="I1" i="3"/>
  <c r="K10" i="23" l="1"/>
  <c r="K11" i="23" s="1"/>
  <c r="K13" i="23" s="1"/>
  <c r="M9" i="23"/>
  <c r="O9" i="23" s="1"/>
  <c r="M7" i="23"/>
  <c r="O7" i="23" s="1"/>
  <c r="M4" i="23"/>
  <c r="O4" i="23" s="1"/>
  <c r="M8" i="23"/>
  <c r="O8" i="23" s="1"/>
  <c r="K5" i="23"/>
  <c r="C9" i="3"/>
  <c r="B12" i="9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B99" i="9" s="1"/>
  <c r="B100" i="9" s="1"/>
  <c r="B101" i="9" s="1"/>
  <c r="B102" i="9" s="1"/>
  <c r="B103" i="9" s="1"/>
  <c r="B104" i="9" s="1"/>
  <c r="B105" i="9" s="1"/>
  <c r="B106" i="9" s="1"/>
  <c r="B107" i="9" s="1"/>
  <c r="B108" i="9" s="1"/>
  <c r="B109" i="9" s="1"/>
  <c r="B110" i="9" s="1"/>
  <c r="B111" i="9" s="1"/>
  <c r="B112" i="9" s="1"/>
  <c r="B113" i="9" s="1"/>
  <c r="B114" i="9" s="1"/>
  <c r="B115" i="9" s="1"/>
  <c r="B116" i="9" s="1"/>
  <c r="B117" i="9" s="1"/>
  <c r="B118" i="9" s="1"/>
  <c r="B119" i="9" s="1"/>
  <c r="B120" i="9" s="1"/>
  <c r="B121" i="9" s="1"/>
  <c r="B122" i="9" s="1"/>
  <c r="B123" i="9" s="1"/>
  <c r="B124" i="9" s="1"/>
  <c r="B125" i="9" s="1"/>
  <c r="B126" i="9" s="1"/>
  <c r="B127" i="9" s="1"/>
  <c r="B128" i="9" s="1"/>
  <c r="B129" i="9" s="1"/>
  <c r="B130" i="9" s="1"/>
  <c r="B131" i="9" s="1"/>
  <c r="B132" i="9" s="1"/>
  <c r="B133" i="9" s="1"/>
  <c r="B134" i="9" s="1"/>
  <c r="B135" i="9" s="1"/>
  <c r="B136" i="9" s="1"/>
  <c r="B137" i="9" s="1"/>
  <c r="B138" i="9" s="1"/>
  <c r="B139" i="9" s="1"/>
  <c r="B140" i="9" s="1"/>
  <c r="B141" i="9" s="1"/>
  <c r="B142" i="9" s="1"/>
  <c r="B143" i="9" s="1"/>
  <c r="B144" i="9" s="1"/>
  <c r="B145" i="9" s="1"/>
  <c r="B146" i="9" s="1"/>
  <c r="B147" i="9" s="1"/>
  <c r="B148" i="9" s="1"/>
  <c r="B149" i="9" s="1"/>
  <c r="B150" i="9" s="1"/>
  <c r="B151" i="9" s="1"/>
  <c r="B152" i="9" s="1"/>
  <c r="B153" i="9" s="1"/>
  <c r="B154" i="9" s="1"/>
  <c r="B155" i="9" s="1"/>
  <c r="B156" i="9" s="1"/>
  <c r="B157" i="9" s="1"/>
  <c r="B158" i="9" s="1"/>
  <c r="B159" i="9" s="1"/>
  <c r="B160" i="9" s="1"/>
  <c r="B161" i="9" s="1"/>
  <c r="B162" i="9" s="1"/>
  <c r="B163" i="9" s="1"/>
  <c r="B164" i="9" s="1"/>
  <c r="B165" i="9" s="1"/>
  <c r="B166" i="9" s="1"/>
  <c r="B167" i="9" s="1"/>
  <c r="B168" i="9" s="1"/>
  <c r="B169" i="9" s="1"/>
  <c r="B170" i="9" s="1"/>
  <c r="B171" i="9" s="1"/>
  <c r="B172" i="9" s="1"/>
  <c r="B173" i="9" s="1"/>
  <c r="B174" i="9" s="1"/>
  <c r="B175" i="9" s="1"/>
  <c r="B176" i="9" s="1"/>
  <c r="B177" i="9" s="1"/>
  <c r="B178" i="9" s="1"/>
  <c r="B179" i="9" s="1"/>
  <c r="B180" i="9" s="1"/>
  <c r="B181" i="9" s="1"/>
  <c r="B182" i="9" s="1"/>
  <c r="B183" i="9" s="1"/>
  <c r="B184" i="9" s="1"/>
  <c r="B185" i="9" s="1"/>
  <c r="B186" i="9" s="1"/>
  <c r="B187" i="9" s="1"/>
  <c r="B188" i="9" s="1"/>
  <c r="B189" i="9" s="1"/>
  <c r="B190" i="9" s="1"/>
  <c r="B191" i="9" s="1"/>
  <c r="B192" i="9" s="1"/>
  <c r="B193" i="9" s="1"/>
  <c r="B194" i="9" s="1"/>
  <c r="B195" i="9" s="1"/>
  <c r="B196" i="9" s="1"/>
  <c r="B197" i="9" s="1"/>
  <c r="B198" i="9" s="1"/>
  <c r="B199" i="9" s="1"/>
  <c r="B200" i="9" s="1"/>
  <c r="B201" i="9" s="1"/>
  <c r="B202" i="9" s="1"/>
  <c r="B203" i="9" s="1"/>
  <c r="B204" i="9" s="1"/>
  <c r="B205" i="9" s="1"/>
  <c r="B206" i="9" s="1"/>
  <c r="B207" i="9" s="1"/>
  <c r="B208" i="9" s="1"/>
  <c r="B209" i="9" s="1"/>
  <c r="B210" i="9" s="1"/>
  <c r="B211" i="9" s="1"/>
  <c r="B212" i="9" s="1"/>
  <c r="B213" i="9" s="1"/>
  <c r="B214" i="9" s="1"/>
  <c r="B215" i="9" s="1"/>
  <c r="B216" i="9" s="1"/>
  <c r="B217" i="9" s="1"/>
  <c r="B218" i="9" s="1"/>
  <c r="B219" i="9" s="1"/>
  <c r="B220" i="9" s="1"/>
  <c r="B221" i="9" s="1"/>
  <c r="B222" i="9" s="1"/>
  <c r="B223" i="9" s="1"/>
  <c r="B224" i="9" s="1"/>
  <c r="B225" i="9" s="1"/>
  <c r="B226" i="9" s="1"/>
  <c r="B227" i="9" s="1"/>
  <c r="B228" i="9" s="1"/>
  <c r="B229" i="9" s="1"/>
  <c r="B230" i="9" s="1"/>
  <c r="B231" i="9" s="1"/>
  <c r="B232" i="9" s="1"/>
  <c r="B233" i="9" s="1"/>
  <c r="B234" i="9" s="1"/>
  <c r="B235" i="9" s="1"/>
  <c r="B236" i="9" s="1"/>
  <c r="B237" i="9" s="1"/>
  <c r="B238" i="9" s="1"/>
  <c r="B239" i="9" s="1"/>
  <c r="B240" i="9" s="1"/>
  <c r="B241" i="9" s="1"/>
  <c r="B242" i="9" s="1"/>
  <c r="B243" i="9" s="1"/>
  <c r="B244" i="9" s="1"/>
  <c r="B245" i="9" s="1"/>
  <c r="B246" i="9" s="1"/>
  <c r="B247" i="9" s="1"/>
  <c r="B248" i="9" s="1"/>
  <c r="B249" i="9" s="1"/>
  <c r="B250" i="9" s="1"/>
  <c r="B251" i="9" s="1"/>
  <c r="B252" i="9" s="1"/>
  <c r="B253" i="9" s="1"/>
  <c r="B254" i="9" s="1"/>
  <c r="B255" i="9" s="1"/>
  <c r="B256" i="9" s="1"/>
  <c r="B257" i="9" s="1"/>
  <c r="B258" i="9" s="1"/>
  <c r="B259" i="9" s="1"/>
  <c r="B260" i="9" s="1"/>
  <c r="B261" i="9" s="1"/>
  <c r="B262" i="9" s="1"/>
  <c r="B263" i="9" s="1"/>
  <c r="B264" i="9" s="1"/>
  <c r="B265" i="9" s="1"/>
  <c r="B266" i="9" s="1"/>
  <c r="B267" i="9" s="1"/>
  <c r="B268" i="9" s="1"/>
  <c r="B269" i="9" s="1"/>
  <c r="B270" i="9" s="1"/>
  <c r="B271" i="9" s="1"/>
  <c r="B272" i="9" s="1"/>
  <c r="B273" i="9" s="1"/>
  <c r="B274" i="9" s="1"/>
  <c r="B275" i="9" s="1"/>
  <c r="B276" i="9" s="1"/>
  <c r="B277" i="9" s="1"/>
  <c r="B278" i="9" s="1"/>
  <c r="B279" i="9" s="1"/>
  <c r="B280" i="9" s="1"/>
  <c r="B281" i="9" s="1"/>
  <c r="B282" i="9" s="1"/>
  <c r="B283" i="9" s="1"/>
  <c r="B284" i="9" s="1"/>
  <c r="B285" i="9" s="1"/>
  <c r="B286" i="9" s="1"/>
  <c r="B287" i="9" s="1"/>
  <c r="B288" i="9" s="1"/>
  <c r="B289" i="9" s="1"/>
  <c r="B290" i="9" s="1"/>
  <c r="B291" i="9" s="1"/>
  <c r="B292" i="9" s="1"/>
  <c r="B293" i="9" s="1"/>
  <c r="B294" i="9" s="1"/>
  <c r="B295" i="9" s="1"/>
  <c r="B296" i="9" s="1"/>
  <c r="B297" i="9" s="1"/>
  <c r="B298" i="9" s="1"/>
  <c r="B299" i="9" s="1"/>
  <c r="B300" i="9" s="1"/>
  <c r="B301" i="9" s="1"/>
  <c r="B302" i="9" s="1"/>
  <c r="B303" i="9" s="1"/>
  <c r="B304" i="9" s="1"/>
  <c r="B305" i="9" s="1"/>
  <c r="B306" i="9" s="1"/>
  <c r="B307" i="9" s="1"/>
  <c r="B308" i="9" s="1"/>
  <c r="B309" i="9" s="1"/>
  <c r="B310" i="9" s="1"/>
  <c r="B311" i="9" s="1"/>
  <c r="B312" i="9" s="1"/>
  <c r="B313" i="9" s="1"/>
  <c r="B314" i="9" s="1"/>
  <c r="B315" i="9" s="1"/>
  <c r="B316" i="9" s="1"/>
  <c r="B317" i="9" s="1"/>
  <c r="B318" i="9" s="1"/>
  <c r="B319" i="9" s="1"/>
  <c r="B320" i="9" s="1"/>
  <c r="B321" i="9" s="1"/>
  <c r="B322" i="9" s="1"/>
  <c r="B323" i="9" s="1"/>
  <c r="B324" i="9" s="1"/>
  <c r="B325" i="9" s="1"/>
  <c r="B326" i="9" s="1"/>
  <c r="B327" i="9" s="1"/>
  <c r="B328" i="9" s="1"/>
  <c r="B329" i="9" s="1"/>
  <c r="B330" i="9" s="1"/>
  <c r="B331" i="9" s="1"/>
  <c r="B332" i="9" s="1"/>
  <c r="B333" i="9" s="1"/>
  <c r="B334" i="9" s="1"/>
  <c r="B335" i="9" s="1"/>
  <c r="B336" i="9" s="1"/>
  <c r="B337" i="9" s="1"/>
  <c r="B338" i="9" s="1"/>
  <c r="B339" i="9" s="1"/>
  <c r="B340" i="9" s="1"/>
  <c r="B341" i="9" s="1"/>
  <c r="B342" i="9" s="1"/>
  <c r="B343" i="9" s="1"/>
  <c r="B344" i="9" s="1"/>
  <c r="B345" i="9" s="1"/>
  <c r="B346" i="9" s="1"/>
  <c r="B347" i="9" s="1"/>
  <c r="B348" i="9" s="1"/>
  <c r="B349" i="9" s="1"/>
  <c r="B350" i="9" s="1"/>
  <c r="B351" i="9" s="1"/>
  <c r="B352" i="9" s="1"/>
  <c r="B353" i="9" s="1"/>
  <c r="B354" i="9" s="1"/>
  <c r="B355" i="9" s="1"/>
  <c r="B356" i="9" s="1"/>
  <c r="B357" i="9" s="1"/>
  <c r="B358" i="9" s="1"/>
  <c r="B359" i="9" s="1"/>
  <c r="B360" i="9" s="1"/>
  <c r="B361" i="9" s="1"/>
  <c r="B362" i="9" s="1"/>
  <c r="B363" i="9" s="1"/>
  <c r="B364" i="9" s="1"/>
  <c r="B365" i="9" s="1"/>
  <c r="B366" i="9" s="1"/>
  <c r="B367" i="9" s="1"/>
  <c r="B368" i="9" s="1"/>
  <c r="B369" i="9" s="1"/>
  <c r="B370" i="9" s="1"/>
  <c r="B1" i="8"/>
  <c r="B12" i="8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44" i="8" s="1"/>
  <c r="B45" i="8" s="1"/>
  <c r="B46" i="8" s="1"/>
  <c r="B47" i="8" s="1"/>
  <c r="B48" i="8" s="1"/>
  <c r="B49" i="8" s="1"/>
  <c r="B50" i="8" s="1"/>
  <c r="B51" i="8" s="1"/>
  <c r="B52" i="8" s="1"/>
  <c r="B53" i="8" s="1"/>
  <c r="B54" i="8" s="1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B66" i="8" s="1"/>
  <c r="B67" i="8" s="1"/>
  <c r="B68" i="8" s="1"/>
  <c r="B69" i="8" s="1"/>
  <c r="B70" i="8" s="1"/>
  <c r="B71" i="8" s="1"/>
  <c r="B72" i="8" s="1"/>
  <c r="B73" i="8" s="1"/>
  <c r="B74" i="8" s="1"/>
  <c r="B75" i="8" s="1"/>
  <c r="B76" i="8" s="1"/>
  <c r="B77" i="8" s="1"/>
  <c r="B78" i="8" s="1"/>
  <c r="B79" i="8" s="1"/>
  <c r="B80" i="8" s="1"/>
  <c r="B81" i="8" s="1"/>
  <c r="B82" i="8" s="1"/>
  <c r="B83" i="8" s="1"/>
  <c r="B84" i="8" s="1"/>
  <c r="B85" i="8" s="1"/>
  <c r="B86" i="8" s="1"/>
  <c r="B87" i="8" s="1"/>
  <c r="B88" i="8" s="1"/>
  <c r="B89" i="8" s="1"/>
  <c r="B90" i="8" s="1"/>
  <c r="B91" i="8" s="1"/>
  <c r="B92" i="8" s="1"/>
  <c r="B93" i="8" s="1"/>
  <c r="B94" i="8" s="1"/>
  <c r="B95" i="8" s="1"/>
  <c r="B96" i="8" s="1"/>
  <c r="B97" i="8" s="1"/>
  <c r="B98" i="8" s="1"/>
  <c r="B99" i="8" s="1"/>
  <c r="B100" i="8" s="1"/>
  <c r="B101" i="8" s="1"/>
  <c r="B102" i="8" s="1"/>
  <c r="B103" i="8" s="1"/>
  <c r="B104" i="8" s="1"/>
  <c r="B105" i="8" s="1"/>
  <c r="B106" i="8" s="1"/>
  <c r="B107" i="8" s="1"/>
  <c r="B108" i="8" s="1"/>
  <c r="B109" i="8" s="1"/>
  <c r="B110" i="8" s="1"/>
  <c r="B111" i="8" s="1"/>
  <c r="B112" i="8" s="1"/>
  <c r="B113" i="8" s="1"/>
  <c r="B114" i="8" s="1"/>
  <c r="B115" i="8" s="1"/>
  <c r="B116" i="8" s="1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129" i="8" s="1"/>
  <c r="B130" i="8" s="1"/>
  <c r="B131" i="8" s="1"/>
  <c r="B132" i="8" s="1"/>
  <c r="B133" i="8" s="1"/>
  <c r="B134" i="8" s="1"/>
  <c r="B135" i="8" s="1"/>
  <c r="B136" i="8" s="1"/>
  <c r="B137" i="8" s="1"/>
  <c r="B138" i="8" s="1"/>
  <c r="B139" i="8" s="1"/>
  <c r="B140" i="8" s="1"/>
  <c r="B141" i="8" s="1"/>
  <c r="B142" i="8" s="1"/>
  <c r="B143" i="8" s="1"/>
  <c r="B144" i="8" s="1"/>
  <c r="B145" i="8" s="1"/>
  <c r="B146" i="8" s="1"/>
  <c r="B147" i="8" s="1"/>
  <c r="B148" i="8" s="1"/>
  <c r="B149" i="8" s="1"/>
  <c r="B150" i="8" s="1"/>
  <c r="B151" i="8" s="1"/>
  <c r="B152" i="8" s="1"/>
  <c r="B153" i="8" s="1"/>
  <c r="B154" i="8" s="1"/>
  <c r="B155" i="8" s="1"/>
  <c r="B156" i="8" s="1"/>
  <c r="B157" i="8" s="1"/>
  <c r="B158" i="8" s="1"/>
  <c r="B159" i="8" s="1"/>
  <c r="B160" i="8" s="1"/>
  <c r="B161" i="8" s="1"/>
  <c r="B162" i="8" s="1"/>
  <c r="B163" i="8" s="1"/>
  <c r="B164" i="8" s="1"/>
  <c r="B165" i="8" s="1"/>
  <c r="B166" i="8" s="1"/>
  <c r="B167" i="8" s="1"/>
  <c r="B168" i="8" s="1"/>
  <c r="B169" i="8" s="1"/>
  <c r="B170" i="8" s="1"/>
  <c r="B171" i="8" s="1"/>
  <c r="B172" i="8" s="1"/>
  <c r="B173" i="8" s="1"/>
  <c r="B174" i="8" s="1"/>
  <c r="B175" i="8" s="1"/>
  <c r="B176" i="8" s="1"/>
  <c r="B177" i="8" s="1"/>
  <c r="B178" i="8" s="1"/>
  <c r="B179" i="8" s="1"/>
  <c r="B180" i="8" s="1"/>
  <c r="B181" i="8" s="1"/>
  <c r="B182" i="8" s="1"/>
  <c r="B183" i="8" s="1"/>
  <c r="B184" i="8" s="1"/>
  <c r="B185" i="8" s="1"/>
  <c r="B186" i="8" s="1"/>
  <c r="B187" i="8" s="1"/>
  <c r="B188" i="8" s="1"/>
  <c r="B189" i="8" s="1"/>
  <c r="B190" i="8" s="1"/>
  <c r="M5" i="23" l="1"/>
  <c r="O5" i="23"/>
  <c r="O10" i="23"/>
  <c r="O11" i="23" s="1"/>
  <c r="O13" i="23" s="1"/>
  <c r="M10" i="23"/>
  <c r="M11" i="23" s="1"/>
  <c r="M13" i="23" s="1"/>
  <c r="H11" i="9"/>
  <c r="H11" i="8"/>
  <c r="H12" i="9" l="1"/>
  <c r="H12" i="8"/>
  <c r="H13" i="9" l="1"/>
  <c r="H13" i="8"/>
  <c r="H14" i="9" l="1"/>
  <c r="H14" i="8"/>
  <c r="H15" i="9" l="1"/>
  <c r="H15" i="8"/>
  <c r="H16" i="9" l="1"/>
  <c r="H16" i="8"/>
  <c r="H17" i="9" l="1"/>
  <c r="H17" i="8"/>
  <c r="H18" i="9" l="1"/>
  <c r="H18" i="8"/>
  <c r="H19" i="9" l="1"/>
  <c r="H19" i="8"/>
  <c r="H20" i="9" l="1"/>
  <c r="H20" i="8"/>
  <c r="H21" i="9" l="1"/>
  <c r="H21" i="8"/>
  <c r="H22" i="9" l="1"/>
  <c r="H22" i="8"/>
  <c r="H23" i="9" l="1"/>
  <c r="H23" i="8"/>
  <c r="H24" i="9" l="1"/>
  <c r="H24" i="8"/>
  <c r="H25" i="9" l="1"/>
  <c r="H25" i="8"/>
  <c r="H26" i="9" l="1"/>
  <c r="H26" i="8"/>
  <c r="H27" i="9" l="1"/>
  <c r="H27" i="8"/>
  <c r="H28" i="9" l="1"/>
  <c r="H28" i="8"/>
  <c r="H29" i="9" l="1"/>
  <c r="H29" i="8"/>
  <c r="H30" i="9" l="1"/>
  <c r="H30" i="8"/>
  <c r="H31" i="9" l="1"/>
  <c r="H31" i="8"/>
  <c r="H32" i="9" l="1"/>
  <c r="H32" i="8"/>
  <c r="H33" i="9" l="1"/>
  <c r="H33" i="8"/>
  <c r="H34" i="9" l="1"/>
  <c r="H34" i="8"/>
  <c r="H35" i="9" l="1"/>
  <c r="H35" i="8"/>
  <c r="H36" i="9" l="1"/>
  <c r="H36" i="8"/>
  <c r="H37" i="9" l="1"/>
  <c r="H37" i="8"/>
  <c r="H38" i="9" l="1"/>
  <c r="H38" i="8"/>
  <c r="H39" i="9" l="1"/>
  <c r="H39" i="8"/>
  <c r="H40" i="9" l="1"/>
  <c r="H40" i="8"/>
  <c r="H41" i="9" l="1"/>
  <c r="H41" i="8"/>
  <c r="H42" i="9" l="1"/>
  <c r="H42" i="8"/>
  <c r="H43" i="9" l="1"/>
  <c r="H43" i="8"/>
  <c r="H44" i="9" l="1"/>
  <c r="H44" i="8"/>
  <c r="H45" i="9" l="1"/>
  <c r="H45" i="8"/>
  <c r="H46" i="9" l="1"/>
  <c r="H46" i="8"/>
  <c r="H47" i="9" l="1"/>
  <c r="H47" i="8"/>
  <c r="H48" i="9" l="1"/>
  <c r="H48" i="8"/>
  <c r="H49" i="9" l="1"/>
  <c r="H49" i="8"/>
  <c r="H50" i="9" l="1"/>
  <c r="H50" i="8"/>
  <c r="H51" i="9" l="1"/>
  <c r="H51" i="8"/>
  <c r="H52" i="9" l="1"/>
  <c r="H52" i="8"/>
  <c r="H53" i="9" l="1"/>
  <c r="H53" i="8"/>
  <c r="H54" i="9" l="1"/>
  <c r="H54" i="8"/>
  <c r="H55" i="9" l="1"/>
  <c r="H55" i="8"/>
  <c r="H56" i="9" l="1"/>
  <c r="H56" i="8"/>
  <c r="H57" i="9" l="1"/>
  <c r="H57" i="8"/>
  <c r="H58" i="9" l="1"/>
  <c r="H58" i="8"/>
  <c r="H59" i="9" l="1"/>
  <c r="H59" i="8"/>
  <c r="H60" i="9" l="1"/>
  <c r="H60" i="8"/>
  <c r="H61" i="9" l="1"/>
  <c r="H61" i="8"/>
  <c r="H62" i="9" l="1"/>
  <c r="H62" i="8"/>
  <c r="H63" i="9" l="1"/>
  <c r="H63" i="8"/>
  <c r="H64" i="9" l="1"/>
  <c r="H64" i="8"/>
  <c r="H65" i="9" l="1"/>
  <c r="H65" i="8"/>
  <c r="H66" i="9" l="1"/>
  <c r="H66" i="8"/>
  <c r="H67" i="9" l="1"/>
  <c r="H67" i="8"/>
  <c r="H68" i="9" l="1"/>
  <c r="H68" i="8"/>
  <c r="H69" i="9" l="1"/>
  <c r="H69" i="8"/>
  <c r="H70" i="9" l="1"/>
  <c r="H70" i="8"/>
  <c r="H71" i="9" l="1"/>
  <c r="H71" i="8"/>
  <c r="H72" i="9" l="1"/>
  <c r="H72" i="8"/>
  <c r="H73" i="9" l="1"/>
  <c r="H73" i="8"/>
  <c r="H74" i="9" l="1"/>
  <c r="H74" i="8"/>
  <c r="H75" i="9" l="1"/>
  <c r="H75" i="8"/>
  <c r="H76" i="9" l="1"/>
  <c r="H76" i="8"/>
  <c r="H77" i="9" l="1"/>
  <c r="H77" i="8"/>
  <c r="H78" i="9" l="1"/>
  <c r="H78" i="8"/>
  <c r="H79" i="9" l="1"/>
  <c r="H79" i="8"/>
  <c r="H80" i="9" l="1"/>
  <c r="H80" i="8"/>
  <c r="H81" i="9" l="1"/>
  <c r="H81" i="8"/>
  <c r="H82" i="9" l="1"/>
  <c r="H82" i="8"/>
  <c r="H83" i="9" l="1"/>
  <c r="H83" i="8"/>
  <c r="H84" i="9" l="1"/>
  <c r="H84" i="8"/>
  <c r="H85" i="9" l="1"/>
  <c r="H85" i="8"/>
  <c r="H86" i="9" l="1"/>
  <c r="H86" i="8"/>
  <c r="H87" i="9" l="1"/>
  <c r="H87" i="8"/>
  <c r="H88" i="9" l="1"/>
  <c r="H88" i="8"/>
  <c r="H89" i="9" l="1"/>
  <c r="H89" i="8"/>
  <c r="H90" i="9" l="1"/>
  <c r="H90" i="8"/>
  <c r="H91" i="9" l="1"/>
  <c r="H91" i="8"/>
  <c r="H92" i="9" l="1"/>
  <c r="H92" i="8"/>
  <c r="H93" i="9" l="1"/>
  <c r="H93" i="8"/>
  <c r="H94" i="9" l="1"/>
  <c r="H94" i="8"/>
  <c r="H95" i="9" l="1"/>
  <c r="H95" i="8"/>
  <c r="H96" i="9" l="1"/>
  <c r="H96" i="8"/>
  <c r="H97" i="9" l="1"/>
  <c r="H97" i="8"/>
  <c r="H98" i="9" l="1"/>
  <c r="H98" i="8"/>
  <c r="H99" i="9" l="1"/>
  <c r="H99" i="8"/>
  <c r="H100" i="9" l="1"/>
  <c r="H100" i="8"/>
  <c r="H101" i="9" l="1"/>
  <c r="H101" i="8"/>
  <c r="H102" i="9" l="1"/>
  <c r="H102" i="8"/>
  <c r="H103" i="9" l="1"/>
  <c r="H103" i="8"/>
  <c r="H104" i="9" l="1"/>
  <c r="H104" i="8"/>
  <c r="H105" i="9" l="1"/>
  <c r="H105" i="8"/>
  <c r="H106" i="9" l="1"/>
  <c r="H106" i="8"/>
  <c r="H107" i="9" l="1"/>
  <c r="H107" i="8"/>
  <c r="H108" i="9" l="1"/>
  <c r="H108" i="8"/>
  <c r="H109" i="9" l="1"/>
  <c r="H109" i="8"/>
  <c r="H110" i="9" l="1"/>
  <c r="H110" i="8"/>
  <c r="H111" i="9" l="1"/>
  <c r="H111" i="8"/>
  <c r="H112" i="9" l="1"/>
  <c r="H112" i="8"/>
  <c r="H113" i="9" l="1"/>
  <c r="H113" i="8"/>
  <c r="H114" i="9" l="1"/>
  <c r="H114" i="8"/>
  <c r="H115" i="9" l="1"/>
  <c r="H115" i="8"/>
  <c r="H116" i="9" l="1"/>
  <c r="H116" i="8"/>
  <c r="H117" i="9" l="1"/>
  <c r="H117" i="8"/>
  <c r="H118" i="9" l="1"/>
  <c r="H118" i="8"/>
  <c r="H119" i="9" l="1"/>
  <c r="H119" i="8"/>
  <c r="H120" i="9" l="1"/>
  <c r="H120" i="8"/>
  <c r="H121" i="9" l="1"/>
  <c r="H121" i="8"/>
  <c r="H122" i="9" l="1"/>
  <c r="H122" i="8"/>
  <c r="H123" i="9" l="1"/>
  <c r="H123" i="8"/>
  <c r="H124" i="9" l="1"/>
  <c r="H124" i="8"/>
  <c r="H125" i="9" l="1"/>
  <c r="H125" i="8"/>
  <c r="H126" i="9" l="1"/>
  <c r="H126" i="8"/>
  <c r="H127" i="9" l="1"/>
  <c r="H127" i="8"/>
  <c r="H128" i="9" l="1"/>
  <c r="H128" i="8"/>
  <c r="H129" i="9" l="1"/>
  <c r="H129" i="8"/>
  <c r="H130" i="9" l="1"/>
  <c r="H130" i="8"/>
  <c r="H131" i="9" l="1"/>
  <c r="H131" i="8"/>
  <c r="H132" i="9" l="1"/>
  <c r="H132" i="8"/>
  <c r="H133" i="9" l="1"/>
  <c r="H133" i="8"/>
  <c r="H134" i="9" l="1"/>
  <c r="H134" i="8"/>
  <c r="H135" i="9" l="1"/>
  <c r="H135" i="8"/>
  <c r="H136" i="9" l="1"/>
  <c r="H136" i="8"/>
  <c r="H137" i="9" l="1"/>
  <c r="H137" i="8"/>
  <c r="H138" i="9" l="1"/>
  <c r="H138" i="8"/>
  <c r="H139" i="9" l="1"/>
  <c r="H139" i="8"/>
  <c r="H140" i="9" l="1"/>
  <c r="H140" i="8"/>
  <c r="H141" i="9" l="1"/>
  <c r="H141" i="8"/>
  <c r="H142" i="9" l="1"/>
  <c r="H142" i="8"/>
  <c r="H143" i="9" l="1"/>
  <c r="H143" i="8"/>
  <c r="H144" i="9" l="1"/>
  <c r="H144" i="8"/>
  <c r="H145" i="9" l="1"/>
  <c r="H145" i="8"/>
  <c r="H146" i="9" l="1"/>
  <c r="H146" i="8"/>
  <c r="H147" i="9" l="1"/>
  <c r="H147" i="8"/>
  <c r="H148" i="9" l="1"/>
  <c r="H148" i="8"/>
  <c r="H149" i="9" l="1"/>
  <c r="H149" i="8"/>
  <c r="H150" i="9" l="1"/>
  <c r="H150" i="8"/>
  <c r="H151" i="9" l="1"/>
  <c r="H151" i="8"/>
  <c r="H152" i="9" l="1"/>
  <c r="H152" i="8"/>
  <c r="H153" i="9" l="1"/>
  <c r="H153" i="8"/>
  <c r="H154" i="9" l="1"/>
  <c r="H154" i="8"/>
  <c r="H155" i="9" l="1"/>
  <c r="H155" i="8"/>
  <c r="H156" i="9" l="1"/>
  <c r="H156" i="8"/>
  <c r="H157" i="9" l="1"/>
  <c r="H157" i="8"/>
  <c r="H158" i="9" l="1"/>
  <c r="H158" i="8"/>
  <c r="H159" i="9" l="1"/>
  <c r="H159" i="8"/>
  <c r="H160" i="9" l="1"/>
  <c r="H160" i="8"/>
  <c r="H161" i="9" l="1"/>
  <c r="H161" i="8"/>
  <c r="H162" i="9" l="1"/>
  <c r="H162" i="8"/>
  <c r="H163" i="9" l="1"/>
  <c r="H163" i="8"/>
  <c r="H164" i="9" l="1"/>
  <c r="H164" i="8"/>
  <c r="H165" i="9" l="1"/>
  <c r="H165" i="8"/>
  <c r="H166" i="9" l="1"/>
  <c r="H166" i="8"/>
  <c r="H167" i="9" l="1"/>
  <c r="H167" i="8"/>
  <c r="H168" i="9" l="1"/>
  <c r="H168" i="8"/>
  <c r="H169" i="9" l="1"/>
  <c r="H169" i="8"/>
  <c r="H170" i="9" l="1"/>
  <c r="H170" i="8"/>
  <c r="H171" i="9" l="1"/>
  <c r="H171" i="8"/>
  <c r="H172" i="9" l="1"/>
  <c r="H172" i="8"/>
  <c r="H173" i="9" l="1"/>
  <c r="H173" i="8"/>
  <c r="H174" i="9" l="1"/>
  <c r="H174" i="8"/>
  <c r="H175" i="9" l="1"/>
  <c r="H175" i="8"/>
  <c r="H176" i="9" l="1"/>
  <c r="H176" i="8"/>
  <c r="H177" i="9" l="1"/>
  <c r="H177" i="8"/>
  <c r="H178" i="9" l="1"/>
  <c r="H178" i="8"/>
  <c r="H179" i="9" l="1"/>
  <c r="H179" i="8"/>
  <c r="H180" i="9" l="1"/>
  <c r="H180" i="8"/>
  <c r="H181" i="9" l="1"/>
  <c r="H181" i="8"/>
  <c r="H182" i="9" l="1"/>
  <c r="H182" i="8"/>
  <c r="H183" i="9" l="1"/>
  <c r="H183" i="8"/>
  <c r="H184" i="9" l="1"/>
  <c r="H184" i="8"/>
  <c r="H185" i="9" l="1"/>
  <c r="H185" i="8"/>
  <c r="H186" i="9" l="1"/>
  <c r="H186" i="8"/>
  <c r="H187" i="9" l="1"/>
  <c r="H187" i="8"/>
  <c r="H188" i="9" l="1"/>
  <c r="H188" i="8"/>
  <c r="H189" i="9" l="1"/>
  <c r="H189" i="8"/>
  <c r="H190" i="9" l="1"/>
  <c r="H190" i="8"/>
  <c r="H191" i="9" l="1"/>
  <c r="H192" i="9" l="1"/>
  <c r="H193" i="9" l="1"/>
  <c r="H194" i="9" l="1"/>
  <c r="H195" i="9" l="1"/>
  <c r="H196" i="9" l="1"/>
  <c r="H197" i="9" l="1"/>
  <c r="H198" i="9" l="1"/>
  <c r="H199" i="9" l="1"/>
  <c r="H200" i="9" l="1"/>
  <c r="H201" i="9" l="1"/>
  <c r="H202" i="9" l="1"/>
  <c r="H203" i="9" l="1"/>
  <c r="H204" i="9" l="1"/>
  <c r="H205" i="9" l="1"/>
  <c r="H206" i="9" l="1"/>
  <c r="H207" i="9" l="1"/>
  <c r="H208" i="9" l="1"/>
  <c r="H209" i="9" l="1"/>
  <c r="H210" i="9" l="1"/>
  <c r="H211" i="9" l="1"/>
  <c r="H212" i="9" l="1"/>
  <c r="H213" i="9" l="1"/>
  <c r="H214" i="9" l="1"/>
  <c r="H215" i="9" l="1"/>
  <c r="H216" i="9" l="1"/>
  <c r="H217" i="9" l="1"/>
  <c r="H218" i="9" l="1"/>
  <c r="H219" i="9" l="1"/>
  <c r="H220" i="9" l="1"/>
  <c r="H221" i="9" l="1"/>
  <c r="H222" i="9" l="1"/>
  <c r="H223" i="9" l="1"/>
  <c r="H224" i="9" l="1"/>
  <c r="H225" i="9" l="1"/>
  <c r="H226" i="9" l="1"/>
  <c r="H227" i="9" l="1"/>
  <c r="H228" i="9" l="1"/>
  <c r="H229" i="9" l="1"/>
  <c r="H230" i="9" l="1"/>
  <c r="H231" i="9" l="1"/>
  <c r="H232" i="9" l="1"/>
  <c r="H233" i="9" l="1"/>
  <c r="H234" i="9" l="1"/>
  <c r="H235" i="9" l="1"/>
  <c r="H236" i="9" l="1"/>
  <c r="H237" i="9" l="1"/>
  <c r="H238" i="9" l="1"/>
  <c r="H239" i="9" l="1"/>
  <c r="H240" i="9" l="1"/>
  <c r="H241" i="9" l="1"/>
  <c r="H242" i="9" l="1"/>
  <c r="H243" i="9" l="1"/>
  <c r="H244" i="9" l="1"/>
  <c r="H245" i="9" l="1"/>
  <c r="H246" i="9" l="1"/>
  <c r="H247" i="9" l="1"/>
  <c r="H248" i="9" l="1"/>
  <c r="H249" i="9" l="1"/>
  <c r="H250" i="9" l="1"/>
  <c r="H251" i="9" l="1"/>
  <c r="H252" i="9" l="1"/>
  <c r="H253" i="9" l="1"/>
  <c r="H254" i="9" l="1"/>
  <c r="H255" i="9" l="1"/>
  <c r="H256" i="9" l="1"/>
  <c r="H257" i="9" l="1"/>
  <c r="H258" i="9" l="1"/>
  <c r="H259" i="9" l="1"/>
  <c r="H260" i="9" l="1"/>
  <c r="H261" i="9" l="1"/>
  <c r="H262" i="9" l="1"/>
  <c r="H263" i="9" l="1"/>
  <c r="H264" i="9" l="1"/>
  <c r="H265" i="9" l="1"/>
  <c r="H266" i="9" l="1"/>
  <c r="H267" i="9" l="1"/>
  <c r="H268" i="9" l="1"/>
  <c r="H269" i="9" l="1"/>
  <c r="H270" i="9" l="1"/>
  <c r="H271" i="9" l="1"/>
  <c r="H272" i="9" l="1"/>
  <c r="H273" i="9" l="1"/>
  <c r="H274" i="9" l="1"/>
  <c r="H275" i="9" l="1"/>
  <c r="H276" i="9" l="1"/>
  <c r="H277" i="9" l="1"/>
  <c r="H278" i="9" l="1"/>
  <c r="H279" i="9" l="1"/>
  <c r="H280" i="9" l="1"/>
  <c r="H281" i="9" l="1"/>
  <c r="H282" i="9" l="1"/>
  <c r="H283" i="9" l="1"/>
  <c r="H284" i="9" l="1"/>
  <c r="H285" i="9" l="1"/>
  <c r="H286" i="9" l="1"/>
  <c r="H287" i="9" l="1"/>
  <c r="H288" i="9" l="1"/>
  <c r="H289" i="9" l="1"/>
  <c r="H290" i="9" l="1"/>
  <c r="H291" i="9" l="1"/>
  <c r="H292" i="9" l="1"/>
  <c r="H293" i="9" l="1"/>
  <c r="H294" i="9" l="1"/>
  <c r="H295" i="9" l="1"/>
  <c r="H296" i="9" l="1"/>
  <c r="H297" i="9" l="1"/>
  <c r="H298" i="9" l="1"/>
  <c r="H299" i="9" l="1"/>
  <c r="H300" i="9" l="1"/>
  <c r="H301" i="9" l="1"/>
  <c r="H302" i="9" l="1"/>
  <c r="H303" i="9" l="1"/>
  <c r="H304" i="9" l="1"/>
  <c r="H305" i="9" l="1"/>
  <c r="H306" i="9" l="1"/>
  <c r="H307" i="9" l="1"/>
  <c r="H308" i="9" l="1"/>
  <c r="H309" i="9" l="1"/>
  <c r="H310" i="9" l="1"/>
  <c r="H311" i="9" l="1"/>
  <c r="H312" i="9" l="1"/>
  <c r="H313" i="9" l="1"/>
  <c r="H314" i="9" l="1"/>
  <c r="H315" i="9" l="1"/>
  <c r="H316" i="9" l="1"/>
  <c r="H317" i="9" l="1"/>
  <c r="H318" i="9" l="1"/>
  <c r="H319" i="9" l="1"/>
  <c r="H320" i="9" l="1"/>
  <c r="H321" i="9" l="1"/>
  <c r="H322" i="9" l="1"/>
  <c r="H323" i="9" l="1"/>
  <c r="H324" i="9" l="1"/>
  <c r="H325" i="9" l="1"/>
  <c r="H326" i="9" l="1"/>
  <c r="H327" i="9" l="1"/>
  <c r="H328" i="9" l="1"/>
  <c r="H329" i="9" l="1"/>
  <c r="H330" i="9" l="1"/>
  <c r="H331" i="9" l="1"/>
  <c r="H332" i="9" l="1"/>
  <c r="H333" i="9" l="1"/>
  <c r="H334" i="9" l="1"/>
  <c r="H335" i="9" l="1"/>
  <c r="H336" i="9" l="1"/>
  <c r="H337" i="9" l="1"/>
  <c r="H338" i="9" l="1"/>
  <c r="H339" i="9" l="1"/>
  <c r="H340" i="9" l="1"/>
  <c r="H341" i="9" l="1"/>
  <c r="H342" i="9" l="1"/>
  <c r="H343" i="9" l="1"/>
  <c r="H344" i="9" l="1"/>
  <c r="H345" i="9" l="1"/>
  <c r="H346" i="9" l="1"/>
  <c r="H347" i="9" l="1"/>
  <c r="H348" i="9" l="1"/>
  <c r="H349" i="9" l="1"/>
  <c r="H350" i="9" l="1"/>
  <c r="H351" i="9" l="1"/>
  <c r="H352" i="9" l="1"/>
  <c r="H353" i="9" l="1"/>
  <c r="H354" i="9" l="1"/>
  <c r="H355" i="9" l="1"/>
  <c r="H356" i="9" l="1"/>
  <c r="H357" i="9" l="1"/>
  <c r="H358" i="9" l="1"/>
  <c r="H359" i="9" l="1"/>
  <c r="H360" i="9" l="1"/>
  <c r="H361" i="9" l="1"/>
  <c r="H362" i="9" l="1"/>
  <c r="H363" i="9" l="1"/>
  <c r="H364" i="9" l="1"/>
  <c r="H365" i="9" l="1"/>
  <c r="H366" i="9" l="1"/>
  <c r="H367" i="9" l="1"/>
  <c r="H368" i="9" l="1"/>
  <c r="H369" i="9" l="1"/>
  <c r="H370" i="9" l="1"/>
  <c r="E9" i="3" l="1"/>
  <c r="G9" i="3" s="1"/>
  <c r="G3" i="3"/>
  <c r="I3" i="3" s="1"/>
  <c r="E4" i="3"/>
  <c r="B16" i="1"/>
  <c r="E7" i="3" l="1"/>
  <c r="G7" i="3" s="1"/>
  <c r="I7" i="3" s="1"/>
  <c r="E8" i="3"/>
  <c r="G8" i="3" s="1"/>
  <c r="I8" i="3" s="1"/>
  <c r="I9" i="3"/>
  <c r="K3" i="3"/>
  <c r="C5" i="3"/>
  <c r="E5" i="3"/>
  <c r="G4" i="3"/>
  <c r="K8" i="3" l="1"/>
  <c r="G5" i="3"/>
  <c r="I4" i="3"/>
  <c r="K7" i="3"/>
  <c r="M3" i="3"/>
  <c r="K9" i="3"/>
  <c r="M8" i="3" l="1"/>
  <c r="O8" i="3" s="1"/>
  <c r="M7" i="3"/>
  <c r="O7" i="3" s="1"/>
  <c r="M9" i="3"/>
  <c r="O9" i="3" s="1"/>
  <c r="I5" i="3"/>
  <c r="K4" i="3"/>
  <c r="K5" i="3" l="1"/>
  <c r="M4" i="3"/>
  <c r="M5" i="3" l="1"/>
  <c r="O4" i="3"/>
  <c r="O5" i="3" l="1"/>
  <c r="O10" i="3" s="1"/>
  <c r="O11" i="3" s="1"/>
  <c r="O13" i="3" s="1"/>
  <c r="B2" i="8"/>
  <c r="C11" i="8" s="1"/>
  <c r="B7" i="9"/>
  <c r="C1" i="3" s="1"/>
  <c r="F367" i="9" l="1"/>
  <c r="F343" i="9"/>
  <c r="F327" i="9"/>
  <c r="F203" i="9"/>
  <c r="F195" i="9"/>
  <c r="F145" i="9"/>
  <c r="F125" i="9"/>
  <c r="F73" i="9"/>
  <c r="F298" i="9"/>
  <c r="F181" i="9"/>
  <c r="F87" i="9"/>
  <c r="F69" i="9"/>
  <c r="F156" i="9"/>
  <c r="F370" i="9"/>
  <c r="I370" i="9" s="1"/>
  <c r="F300" i="9"/>
  <c r="F284" i="9"/>
  <c r="F240" i="9"/>
  <c r="F108" i="9"/>
  <c r="F104" i="9"/>
  <c r="F117" i="9"/>
  <c r="F290" i="9"/>
  <c r="F270" i="9"/>
  <c r="F254" i="9"/>
  <c r="F190" i="9"/>
  <c r="F185" i="9"/>
  <c r="F171" i="9"/>
  <c r="F141" i="9"/>
  <c r="F139" i="9"/>
  <c r="F105" i="9"/>
  <c r="F101" i="9"/>
  <c r="F95" i="9"/>
  <c r="F81" i="9"/>
  <c r="F357" i="9"/>
  <c r="F341" i="9"/>
  <c r="F317" i="9"/>
  <c r="F293" i="9"/>
  <c r="F285" i="9"/>
  <c r="F225" i="9"/>
  <c r="F201" i="9"/>
  <c r="F158" i="9"/>
  <c r="F150" i="9"/>
  <c r="F112" i="9"/>
  <c r="F296" i="9"/>
  <c r="F276" i="9"/>
  <c r="F272" i="9"/>
  <c r="F264" i="9"/>
  <c r="F248" i="9"/>
  <c r="F192" i="9"/>
  <c r="F148" i="9"/>
  <c r="F132" i="9"/>
  <c r="F90" i="9"/>
  <c r="F49" i="9"/>
  <c r="F37" i="9"/>
  <c r="F35" i="9"/>
  <c r="F14" i="9"/>
  <c r="F57" i="9"/>
  <c r="F31" i="9"/>
  <c r="F21" i="9"/>
  <c r="F32" i="9"/>
  <c r="F18" i="9"/>
  <c r="F29" i="9"/>
  <c r="F17" i="9"/>
  <c r="F277" i="9"/>
  <c r="F100" i="9"/>
  <c r="F124" i="9"/>
  <c r="F126" i="9"/>
  <c r="F322" i="9"/>
  <c r="F166" i="9"/>
  <c r="F306" i="9"/>
  <c r="F160" i="9"/>
  <c r="F85" i="9"/>
  <c r="F72" i="9"/>
  <c r="F135" i="9"/>
  <c r="F334" i="9"/>
  <c r="F267" i="9"/>
  <c r="F283" i="9"/>
  <c r="F130" i="9"/>
  <c r="F200" i="9"/>
  <c r="F24" i="9"/>
  <c r="F59" i="9"/>
  <c r="F316" i="9"/>
  <c r="F56" i="9"/>
  <c r="F52" i="9"/>
  <c r="F269" i="9"/>
  <c r="F289" i="9"/>
  <c r="F207" i="9"/>
  <c r="F337" i="9"/>
  <c r="F175" i="9"/>
  <c r="F84" i="9"/>
  <c r="F103" i="9"/>
  <c r="F292" i="9"/>
  <c r="F198" i="9"/>
  <c r="F23" i="9"/>
  <c r="F249" i="9"/>
  <c r="F221" i="9"/>
  <c r="F98" i="9"/>
  <c r="F345" i="9"/>
  <c r="F295" i="9"/>
  <c r="F194" i="9"/>
  <c r="F83" i="9"/>
  <c r="F294" i="9"/>
  <c r="F152" i="9"/>
  <c r="F313" i="9"/>
  <c r="F274" i="9"/>
  <c r="F241" i="9"/>
  <c r="F219" i="9"/>
  <c r="F121" i="9"/>
  <c r="F236" i="9"/>
  <c r="F63" i="9"/>
  <c r="F215" i="9"/>
  <c r="F281" i="9"/>
  <c r="F119" i="9"/>
  <c r="F301" i="9"/>
  <c r="F265" i="9"/>
  <c r="F129" i="9"/>
  <c r="F210" i="9"/>
  <c r="F218" i="9"/>
  <c r="F22" i="9"/>
  <c r="F60" i="9"/>
  <c r="F257" i="9"/>
  <c r="F43" i="9"/>
  <c r="F331" i="9"/>
  <c r="F209" i="9"/>
  <c r="F324" i="9"/>
  <c r="F177" i="9"/>
  <c r="F131" i="9"/>
  <c r="F307" i="9"/>
  <c r="F223" i="9"/>
  <c r="F77" i="9"/>
  <c r="F288" i="9"/>
  <c r="F147" i="9"/>
  <c r="F304" i="9"/>
  <c r="F246" i="9"/>
  <c r="F114" i="9"/>
  <c r="F287" i="9"/>
  <c r="F46" i="9"/>
  <c r="F27" i="9"/>
  <c r="F226" i="9"/>
  <c r="F54" i="9"/>
  <c r="F338" i="9"/>
  <c r="F36" i="9"/>
  <c r="F340" i="9"/>
  <c r="F110" i="9"/>
  <c r="F310" i="9"/>
  <c r="F167" i="9"/>
  <c r="F157" i="9"/>
  <c r="F67" i="9"/>
  <c r="F197" i="9"/>
  <c r="F26" i="9"/>
  <c r="F178" i="9"/>
  <c r="F65" i="9"/>
  <c r="F245" i="9"/>
  <c r="F217" i="9"/>
  <c r="F51" i="9"/>
  <c r="F33" i="9"/>
  <c r="F19" i="9"/>
  <c r="F92" i="9"/>
  <c r="F251" i="9"/>
  <c r="F61" i="9"/>
  <c r="F365" i="9"/>
  <c r="F262" i="9"/>
  <c r="F162" i="9"/>
  <c r="F230" i="9"/>
  <c r="F47" i="9"/>
  <c r="F237" i="9"/>
  <c r="F222" i="9"/>
  <c r="F68" i="9"/>
  <c r="F286" i="9"/>
  <c r="F91" i="9"/>
  <c r="F235" i="9"/>
  <c r="F344" i="9"/>
  <c r="F62" i="9"/>
  <c r="F355" i="9"/>
  <c r="F228" i="9"/>
  <c r="F151" i="9"/>
  <c r="F76" i="9"/>
  <c r="F109" i="9"/>
  <c r="F127" i="9"/>
  <c r="F161" i="9"/>
  <c r="F247" i="9"/>
  <c r="F149" i="9"/>
  <c r="F196" i="9"/>
  <c r="F133" i="9"/>
  <c r="F138" i="9"/>
  <c r="F82" i="9"/>
  <c r="F40" i="9"/>
  <c r="F278" i="9"/>
  <c r="F143" i="9"/>
  <c r="F169" i="9"/>
  <c r="F89" i="9"/>
  <c r="F183" i="9"/>
  <c r="F244" i="9"/>
  <c r="F64" i="9"/>
  <c r="F134" i="9"/>
  <c r="F123" i="9"/>
  <c r="F227" i="9"/>
  <c r="F94" i="9"/>
  <c r="F45" i="9"/>
  <c r="F184" i="9"/>
  <c r="F189" i="9"/>
  <c r="F106" i="9"/>
  <c r="F369" i="9"/>
  <c r="F233" i="9"/>
  <c r="F93" i="9"/>
  <c r="F253" i="9"/>
  <c r="F70" i="9"/>
  <c r="F191" i="9"/>
  <c r="F323" i="9"/>
  <c r="F39" i="9"/>
  <c r="F25" i="9"/>
  <c r="F165" i="9"/>
  <c r="F266" i="9"/>
  <c r="F186" i="9"/>
  <c r="F329" i="9"/>
  <c r="F153" i="9"/>
  <c r="F339" i="9"/>
  <c r="F96" i="9"/>
  <c r="F321" i="9"/>
  <c r="F155" i="9"/>
  <c r="F364" i="9"/>
  <c r="F239" i="9"/>
  <c r="F231" i="9"/>
  <c r="F303" i="9"/>
  <c r="F78" i="9"/>
  <c r="F202" i="9"/>
  <c r="F140" i="9"/>
  <c r="F193" i="9"/>
  <c r="F332" i="9"/>
  <c r="F80" i="9"/>
  <c r="F229" i="9"/>
  <c r="F71" i="9"/>
  <c r="F172" i="9"/>
  <c r="F261" i="9"/>
  <c r="F273" i="9"/>
  <c r="F28" i="9"/>
  <c r="F173" i="9"/>
  <c r="F30" i="9"/>
  <c r="F354" i="9"/>
  <c r="F182" i="9"/>
  <c r="F187" i="9"/>
  <c r="F347" i="9"/>
  <c r="F368" i="9"/>
  <c r="F176" i="9"/>
  <c r="F15" i="9"/>
  <c r="F271" i="9"/>
  <c r="F333" i="9"/>
  <c r="F41" i="9"/>
  <c r="F113" i="9"/>
  <c r="F328" i="9"/>
  <c r="F260" i="9"/>
  <c r="F348" i="9"/>
  <c r="F346" i="9"/>
  <c r="F314" i="9"/>
  <c r="F204" i="9"/>
  <c r="F309" i="9"/>
  <c r="F146" i="9"/>
  <c r="F315" i="9"/>
  <c r="F99" i="9"/>
  <c r="F252" i="9"/>
  <c r="F255" i="9"/>
  <c r="F360" i="9"/>
  <c r="F291" i="9"/>
  <c r="F20" i="9"/>
  <c r="F268" i="9"/>
  <c r="F111" i="9"/>
  <c r="F305" i="9"/>
  <c r="F216" i="9"/>
  <c r="F12" i="9"/>
  <c r="F279" i="9"/>
  <c r="F361" i="9"/>
  <c r="F212" i="9"/>
  <c r="F366" i="9"/>
  <c r="F232" i="9"/>
  <c r="F58" i="9"/>
  <c r="F42" i="9"/>
  <c r="F256" i="9"/>
  <c r="F263" i="9"/>
  <c r="F55" i="9"/>
  <c r="F180" i="9"/>
  <c r="F74" i="9"/>
  <c r="F128" i="9"/>
  <c r="F350" i="9"/>
  <c r="F137" i="9"/>
  <c r="F302" i="9"/>
  <c r="F179" i="9"/>
  <c r="F336" i="9"/>
  <c r="F48" i="9"/>
  <c r="F312" i="9"/>
  <c r="F356" i="9"/>
  <c r="F107" i="9"/>
  <c r="F163" i="9"/>
  <c r="F142" i="9"/>
  <c r="F359" i="9"/>
  <c r="F44" i="9"/>
  <c r="F102" i="9"/>
  <c r="F144" i="9"/>
  <c r="F116" i="9"/>
  <c r="F164" i="9"/>
  <c r="F16" i="9"/>
  <c r="F275" i="9"/>
  <c r="F13" i="9"/>
  <c r="F211" i="9"/>
  <c r="F353" i="9"/>
  <c r="F282" i="9"/>
  <c r="F154" i="9"/>
  <c r="F335" i="9"/>
  <c r="F213" i="9"/>
  <c r="F66" i="9"/>
  <c r="F38" i="9"/>
  <c r="F299" i="9"/>
  <c r="F214" i="9"/>
  <c r="F205" i="9"/>
  <c r="F280" i="9"/>
  <c r="F220" i="9"/>
  <c r="F308" i="9"/>
  <c r="F174" i="9"/>
  <c r="F75" i="9"/>
  <c r="F168" i="9"/>
  <c r="F234" i="9"/>
  <c r="F170" i="9"/>
  <c r="F136" i="9"/>
  <c r="F208" i="9"/>
  <c r="F320" i="9"/>
  <c r="F325" i="9"/>
  <c r="F224" i="9"/>
  <c r="F53" i="9"/>
  <c r="F259" i="9"/>
  <c r="F358" i="9"/>
  <c r="F319" i="9"/>
  <c r="F122" i="9"/>
  <c r="F206" i="9"/>
  <c r="F188" i="9"/>
  <c r="F115" i="9"/>
  <c r="F362" i="9"/>
  <c r="F363" i="9"/>
  <c r="F243" i="9"/>
  <c r="F311" i="9"/>
  <c r="F250" i="9"/>
  <c r="F330" i="9"/>
  <c r="F159" i="9"/>
  <c r="F199" i="9"/>
  <c r="F88" i="9"/>
  <c r="F238" i="9"/>
  <c r="F326" i="9"/>
  <c r="F86" i="9"/>
  <c r="F11" i="9"/>
  <c r="F351" i="9"/>
  <c r="F118" i="9"/>
  <c r="F34" i="9"/>
  <c r="F50" i="9"/>
  <c r="F349" i="9"/>
  <c r="F79" i="9"/>
  <c r="F342" i="9"/>
  <c r="F297" i="9"/>
  <c r="F258" i="9"/>
  <c r="F120" i="9"/>
  <c r="F242" i="9"/>
  <c r="F97" i="9"/>
  <c r="F318" i="9"/>
  <c r="F352" i="9"/>
  <c r="B7" i="8"/>
  <c r="C1" i="23" s="1"/>
  <c r="C11" i="9"/>
  <c r="D11" i="9" l="1"/>
  <c r="E11" i="9" s="1"/>
  <c r="I224" i="9"/>
  <c r="C225" i="9"/>
  <c r="D225" i="9" s="1"/>
  <c r="E225" i="9" s="1"/>
  <c r="I34" i="9"/>
  <c r="C35" i="9"/>
  <c r="D35" i="9" s="1"/>
  <c r="E35" i="9" s="1"/>
  <c r="I352" i="9"/>
  <c r="C353" i="9"/>
  <c r="D353" i="9" s="1"/>
  <c r="E353" i="9" s="1"/>
  <c r="I79" i="9"/>
  <c r="C80" i="9"/>
  <c r="D80" i="9" s="1"/>
  <c r="E80" i="9" s="1"/>
  <c r="I159" i="9"/>
  <c r="C160" i="9"/>
  <c r="D160" i="9" s="1"/>
  <c r="E160" i="9" s="1"/>
  <c r="I363" i="9"/>
  <c r="C364" i="9"/>
  <c r="D364" i="9" s="1"/>
  <c r="E364" i="9" s="1"/>
  <c r="I259" i="9"/>
  <c r="C260" i="9"/>
  <c r="D260" i="9" s="1"/>
  <c r="E260" i="9" s="1"/>
  <c r="I170" i="9"/>
  <c r="C171" i="9"/>
  <c r="D171" i="9" s="1"/>
  <c r="E171" i="9" s="1"/>
  <c r="I220" i="9"/>
  <c r="C221" i="9"/>
  <c r="D221" i="9" s="1"/>
  <c r="E221" i="9" s="1"/>
  <c r="I154" i="9"/>
  <c r="C155" i="9"/>
  <c r="D155" i="9" s="1"/>
  <c r="E155" i="9" s="1"/>
  <c r="I275" i="9"/>
  <c r="C276" i="9"/>
  <c r="D276" i="9" s="1"/>
  <c r="E276" i="9" s="1"/>
  <c r="I179" i="9"/>
  <c r="C180" i="9"/>
  <c r="D180" i="9" s="1"/>
  <c r="E180" i="9" s="1"/>
  <c r="I180" i="9"/>
  <c r="C181" i="9"/>
  <c r="D181" i="9" s="1"/>
  <c r="E181" i="9" s="1"/>
  <c r="I111" i="9"/>
  <c r="C112" i="9"/>
  <c r="D112" i="9" s="1"/>
  <c r="E112" i="9" s="1"/>
  <c r="I360" i="9"/>
  <c r="C361" i="9"/>
  <c r="D361" i="9" s="1"/>
  <c r="E361" i="9" s="1"/>
  <c r="I204" i="9"/>
  <c r="C205" i="9"/>
  <c r="D205" i="9" s="1"/>
  <c r="E205" i="9" s="1"/>
  <c r="I333" i="9"/>
  <c r="C334" i="9"/>
  <c r="D334" i="9" s="1"/>
  <c r="E334" i="9" s="1"/>
  <c r="I354" i="9"/>
  <c r="C355" i="9"/>
  <c r="D355" i="9" s="1"/>
  <c r="E355" i="9" s="1"/>
  <c r="I229" i="9"/>
  <c r="C230" i="9"/>
  <c r="D230" i="9" s="1"/>
  <c r="E230" i="9" s="1"/>
  <c r="I231" i="9"/>
  <c r="C232" i="9"/>
  <c r="D232" i="9" s="1"/>
  <c r="E232" i="9" s="1"/>
  <c r="I329" i="9"/>
  <c r="C330" i="9"/>
  <c r="D330" i="9" s="1"/>
  <c r="E330" i="9" s="1"/>
  <c r="I70" i="9"/>
  <c r="C71" i="9"/>
  <c r="D71" i="9" s="1"/>
  <c r="E71" i="9" s="1"/>
  <c r="I184" i="9"/>
  <c r="C185" i="9"/>
  <c r="D185" i="9" s="1"/>
  <c r="E185" i="9" s="1"/>
  <c r="I143" i="9"/>
  <c r="C144" i="9"/>
  <c r="D144" i="9" s="1"/>
  <c r="E144" i="9" s="1"/>
  <c r="I247" i="9"/>
  <c r="C248" i="9"/>
  <c r="D248" i="9" s="1"/>
  <c r="E248" i="9" s="1"/>
  <c r="I344" i="9"/>
  <c r="C345" i="9"/>
  <c r="D345" i="9" s="1"/>
  <c r="E345" i="9" s="1"/>
  <c r="I230" i="9"/>
  <c r="C231" i="9"/>
  <c r="D231" i="9" s="1"/>
  <c r="E231" i="9" s="1"/>
  <c r="I33" i="9"/>
  <c r="C34" i="9"/>
  <c r="D34" i="9" s="1"/>
  <c r="E34" i="9" s="1"/>
  <c r="I67" i="9"/>
  <c r="C68" i="9"/>
  <c r="D68" i="9" s="1"/>
  <c r="E68" i="9" s="1"/>
  <c r="I54" i="9"/>
  <c r="C55" i="9"/>
  <c r="D55" i="9" s="1"/>
  <c r="E55" i="9" s="1"/>
  <c r="I147" i="9"/>
  <c r="C148" i="9"/>
  <c r="D148" i="9" s="1"/>
  <c r="E148" i="9" s="1"/>
  <c r="I209" i="9"/>
  <c r="C210" i="9"/>
  <c r="D210" i="9" s="1"/>
  <c r="E210" i="9" s="1"/>
  <c r="I129" i="9"/>
  <c r="C130" i="9"/>
  <c r="D130" i="9" s="1"/>
  <c r="E130" i="9" s="1"/>
  <c r="I121" i="9"/>
  <c r="C122" i="9"/>
  <c r="D122" i="9" s="1"/>
  <c r="E122" i="9" s="1"/>
  <c r="I194" i="9"/>
  <c r="C195" i="9"/>
  <c r="D195" i="9" s="1"/>
  <c r="E195" i="9" s="1"/>
  <c r="I289" i="9"/>
  <c r="C290" i="9"/>
  <c r="D290" i="9" s="1"/>
  <c r="E290" i="9" s="1"/>
  <c r="I130" i="9"/>
  <c r="C131" i="9"/>
  <c r="D131" i="9" s="1"/>
  <c r="E131" i="9" s="1"/>
  <c r="I306" i="9"/>
  <c r="C307" i="9"/>
  <c r="D307" i="9" s="1"/>
  <c r="E307" i="9" s="1"/>
  <c r="I57" i="9"/>
  <c r="C58" i="9"/>
  <c r="D58" i="9" s="1"/>
  <c r="E58" i="9" s="1"/>
  <c r="C36" i="9"/>
  <c r="D36" i="9" s="1"/>
  <c r="E36" i="9" s="1"/>
  <c r="I35" i="9"/>
  <c r="C133" i="9"/>
  <c r="D133" i="9" s="1"/>
  <c r="E133" i="9" s="1"/>
  <c r="I132" i="9"/>
  <c r="C249" i="9"/>
  <c r="D249" i="9" s="1"/>
  <c r="E249" i="9" s="1"/>
  <c r="I248" i="9"/>
  <c r="I112" i="9"/>
  <c r="C113" i="9"/>
  <c r="D113" i="9" s="1"/>
  <c r="E113" i="9" s="1"/>
  <c r="I317" i="9"/>
  <c r="C318" i="9"/>
  <c r="D318" i="9" s="1"/>
  <c r="E318" i="9" s="1"/>
  <c r="I270" i="9"/>
  <c r="C271" i="9"/>
  <c r="D271" i="9" s="1"/>
  <c r="E271" i="9" s="1"/>
  <c r="I104" i="9"/>
  <c r="C105" i="9"/>
  <c r="D105" i="9" s="1"/>
  <c r="E105" i="9" s="1"/>
  <c r="C126" i="9"/>
  <c r="D126" i="9" s="1"/>
  <c r="E126" i="9" s="1"/>
  <c r="I125" i="9"/>
  <c r="I318" i="9"/>
  <c r="C319" i="9"/>
  <c r="D319" i="9" s="1"/>
  <c r="E319" i="9" s="1"/>
  <c r="I349" i="9"/>
  <c r="C350" i="9"/>
  <c r="D350" i="9" s="1"/>
  <c r="E350" i="9" s="1"/>
  <c r="I330" i="9"/>
  <c r="C331" i="9"/>
  <c r="D331" i="9" s="1"/>
  <c r="E331" i="9" s="1"/>
  <c r="I362" i="9"/>
  <c r="C363" i="9"/>
  <c r="D363" i="9" s="1"/>
  <c r="E363" i="9" s="1"/>
  <c r="I53" i="9"/>
  <c r="C54" i="9"/>
  <c r="D54" i="9" s="1"/>
  <c r="E54" i="9" s="1"/>
  <c r="I280" i="9"/>
  <c r="C281" i="9"/>
  <c r="D281" i="9" s="1"/>
  <c r="E281" i="9" s="1"/>
  <c r="I144" i="9"/>
  <c r="C145" i="9"/>
  <c r="D145" i="9" s="1"/>
  <c r="E145" i="9" s="1"/>
  <c r="I107" i="9"/>
  <c r="C108" i="9"/>
  <c r="D108" i="9" s="1"/>
  <c r="E108" i="9" s="1"/>
  <c r="I302" i="9"/>
  <c r="C303" i="9"/>
  <c r="D303" i="9" s="1"/>
  <c r="E303" i="9" s="1"/>
  <c r="I55" i="9"/>
  <c r="C56" i="9"/>
  <c r="D56" i="9" s="1"/>
  <c r="E56" i="9" s="1"/>
  <c r="I212" i="9"/>
  <c r="C213" i="9"/>
  <c r="D213" i="9" s="1"/>
  <c r="E213" i="9" s="1"/>
  <c r="I255" i="9"/>
  <c r="C256" i="9"/>
  <c r="D256" i="9" s="1"/>
  <c r="E256" i="9" s="1"/>
  <c r="I314" i="9"/>
  <c r="C315" i="9"/>
  <c r="D315" i="9" s="1"/>
  <c r="E315" i="9" s="1"/>
  <c r="I271" i="9"/>
  <c r="C272" i="9"/>
  <c r="D272" i="9" s="1"/>
  <c r="E272" i="9" s="1"/>
  <c r="I30" i="9"/>
  <c r="C31" i="9"/>
  <c r="D31" i="9" s="1"/>
  <c r="E31" i="9" s="1"/>
  <c r="I80" i="9"/>
  <c r="C81" i="9"/>
  <c r="D81" i="9" s="1"/>
  <c r="E81" i="9" s="1"/>
  <c r="I239" i="9"/>
  <c r="C240" i="9"/>
  <c r="D240" i="9" s="1"/>
  <c r="E240" i="9" s="1"/>
  <c r="I186" i="9"/>
  <c r="C187" i="9"/>
  <c r="D187" i="9" s="1"/>
  <c r="E187" i="9" s="1"/>
  <c r="I253" i="9"/>
  <c r="C254" i="9"/>
  <c r="D254" i="9" s="1"/>
  <c r="E254" i="9" s="1"/>
  <c r="I45" i="9"/>
  <c r="C46" i="9"/>
  <c r="D46" i="9" s="1"/>
  <c r="E46" i="9" s="1"/>
  <c r="I278" i="9"/>
  <c r="C279" i="9"/>
  <c r="D279" i="9" s="1"/>
  <c r="E279" i="9" s="1"/>
  <c r="I161" i="9"/>
  <c r="C162" i="9"/>
  <c r="D162" i="9" s="1"/>
  <c r="E162" i="9" s="1"/>
  <c r="I235" i="9"/>
  <c r="C236" i="9"/>
  <c r="D236" i="9" s="1"/>
  <c r="E236" i="9" s="1"/>
  <c r="I162" i="9"/>
  <c r="C163" i="9"/>
  <c r="D163" i="9" s="1"/>
  <c r="E163" i="9" s="1"/>
  <c r="I51" i="9"/>
  <c r="C52" i="9"/>
  <c r="D52" i="9" s="1"/>
  <c r="E52" i="9" s="1"/>
  <c r="I157" i="9"/>
  <c r="C158" i="9"/>
  <c r="D158" i="9" s="1"/>
  <c r="E158" i="9" s="1"/>
  <c r="I226" i="9"/>
  <c r="C227" i="9"/>
  <c r="D227" i="9" s="1"/>
  <c r="E227" i="9" s="1"/>
  <c r="I288" i="9"/>
  <c r="C289" i="9"/>
  <c r="D289" i="9" s="1"/>
  <c r="E289" i="9" s="1"/>
  <c r="I331" i="9"/>
  <c r="C332" i="9"/>
  <c r="D332" i="9" s="1"/>
  <c r="E332" i="9" s="1"/>
  <c r="I265" i="9"/>
  <c r="C266" i="9"/>
  <c r="D266" i="9" s="1"/>
  <c r="E266" i="9" s="1"/>
  <c r="I219" i="9"/>
  <c r="C220" i="9"/>
  <c r="D220" i="9" s="1"/>
  <c r="E220" i="9" s="1"/>
  <c r="I295" i="9"/>
  <c r="C296" i="9"/>
  <c r="D296" i="9" s="1"/>
  <c r="E296" i="9" s="1"/>
  <c r="I198" i="9"/>
  <c r="C199" i="9"/>
  <c r="D199" i="9" s="1"/>
  <c r="E199" i="9" s="1"/>
  <c r="I269" i="9"/>
  <c r="C270" i="9"/>
  <c r="D270" i="9" s="1"/>
  <c r="E270" i="9" s="1"/>
  <c r="I283" i="9"/>
  <c r="C284" i="9"/>
  <c r="D284" i="9" s="1"/>
  <c r="E284" i="9" s="1"/>
  <c r="I166" i="9"/>
  <c r="C167" i="9"/>
  <c r="D167" i="9" s="1"/>
  <c r="E167" i="9" s="1"/>
  <c r="I18" i="9"/>
  <c r="C19" i="9"/>
  <c r="D19" i="9" s="1"/>
  <c r="E19" i="9" s="1"/>
  <c r="C38" i="9"/>
  <c r="D38" i="9" s="1"/>
  <c r="E38" i="9" s="1"/>
  <c r="I37" i="9"/>
  <c r="I341" i="9"/>
  <c r="C342" i="9"/>
  <c r="D342" i="9" s="1"/>
  <c r="E342" i="9" s="1"/>
  <c r="I139" i="9"/>
  <c r="C140" i="9"/>
  <c r="D140" i="9" s="1"/>
  <c r="E140" i="9" s="1"/>
  <c r="I108" i="9"/>
  <c r="C109" i="9"/>
  <c r="D109" i="9" s="1"/>
  <c r="E109" i="9" s="1"/>
  <c r="C70" i="9"/>
  <c r="D70" i="9" s="1"/>
  <c r="E70" i="9" s="1"/>
  <c r="I69" i="9"/>
  <c r="C146" i="9"/>
  <c r="D146" i="9" s="1"/>
  <c r="E146" i="9" s="1"/>
  <c r="I145" i="9"/>
  <c r="I115" i="9"/>
  <c r="C116" i="9"/>
  <c r="D116" i="9" s="1"/>
  <c r="E116" i="9" s="1"/>
  <c r="I102" i="9"/>
  <c r="C103" i="9"/>
  <c r="D103" i="9" s="1"/>
  <c r="E103" i="9" s="1"/>
  <c r="I356" i="9"/>
  <c r="C357" i="9"/>
  <c r="D357" i="9" s="1"/>
  <c r="E357" i="9" s="1"/>
  <c r="I263" i="9"/>
  <c r="C264" i="9"/>
  <c r="D264" i="9" s="1"/>
  <c r="E264" i="9" s="1"/>
  <c r="I361" i="9"/>
  <c r="C362" i="9"/>
  <c r="D362" i="9" s="1"/>
  <c r="E362" i="9" s="1"/>
  <c r="I252" i="9"/>
  <c r="C253" i="9"/>
  <c r="D253" i="9" s="1"/>
  <c r="E253" i="9" s="1"/>
  <c r="I346" i="9"/>
  <c r="C347" i="9"/>
  <c r="D347" i="9" s="1"/>
  <c r="E347" i="9" s="1"/>
  <c r="I15" i="9"/>
  <c r="C16" i="9"/>
  <c r="D16" i="9" s="1"/>
  <c r="E16" i="9" s="1"/>
  <c r="I173" i="9"/>
  <c r="C174" i="9"/>
  <c r="D174" i="9" s="1"/>
  <c r="E174" i="9" s="1"/>
  <c r="I332" i="9"/>
  <c r="C333" i="9"/>
  <c r="D333" i="9" s="1"/>
  <c r="E333" i="9" s="1"/>
  <c r="I364" i="9"/>
  <c r="C365" i="9"/>
  <c r="D365" i="9" s="1"/>
  <c r="E365" i="9" s="1"/>
  <c r="I266" i="9"/>
  <c r="C267" i="9"/>
  <c r="D267" i="9" s="1"/>
  <c r="E267" i="9" s="1"/>
  <c r="I93" i="9"/>
  <c r="C94" i="9"/>
  <c r="D94" i="9" s="1"/>
  <c r="E94" i="9" s="1"/>
  <c r="I94" i="9"/>
  <c r="C95" i="9"/>
  <c r="D95" i="9" s="1"/>
  <c r="E95" i="9" s="1"/>
  <c r="I40" i="9"/>
  <c r="C41" i="9"/>
  <c r="D41" i="9" s="1"/>
  <c r="E41" i="9" s="1"/>
  <c r="I127" i="9"/>
  <c r="C128" i="9"/>
  <c r="D128" i="9" s="1"/>
  <c r="E128" i="9" s="1"/>
  <c r="I91" i="9"/>
  <c r="C92" i="9"/>
  <c r="D92" i="9" s="1"/>
  <c r="E92" i="9" s="1"/>
  <c r="I262" i="9"/>
  <c r="C263" i="9"/>
  <c r="D263" i="9" s="1"/>
  <c r="E263" i="9" s="1"/>
  <c r="I217" i="9"/>
  <c r="C218" i="9"/>
  <c r="D218" i="9" s="1"/>
  <c r="E218" i="9" s="1"/>
  <c r="I167" i="9"/>
  <c r="C168" i="9"/>
  <c r="D168" i="9" s="1"/>
  <c r="E168" i="9" s="1"/>
  <c r="I27" i="9"/>
  <c r="C28" i="9"/>
  <c r="D28" i="9" s="1"/>
  <c r="E28" i="9" s="1"/>
  <c r="I77" i="9"/>
  <c r="C78" i="9"/>
  <c r="D78" i="9" s="1"/>
  <c r="E78" i="9" s="1"/>
  <c r="I43" i="9"/>
  <c r="C44" i="9"/>
  <c r="D44" i="9" s="1"/>
  <c r="E44" i="9" s="1"/>
  <c r="I301" i="9"/>
  <c r="C302" i="9"/>
  <c r="D302" i="9" s="1"/>
  <c r="E302" i="9" s="1"/>
  <c r="I241" i="9"/>
  <c r="C242" i="9"/>
  <c r="D242" i="9" s="1"/>
  <c r="E242" i="9" s="1"/>
  <c r="I345" i="9"/>
  <c r="C346" i="9"/>
  <c r="D346" i="9" s="1"/>
  <c r="E346" i="9" s="1"/>
  <c r="I292" i="9"/>
  <c r="C293" i="9"/>
  <c r="D293" i="9" s="1"/>
  <c r="E293" i="9" s="1"/>
  <c r="I52" i="9"/>
  <c r="C53" i="9"/>
  <c r="D53" i="9" s="1"/>
  <c r="E53" i="9" s="1"/>
  <c r="I267" i="9"/>
  <c r="C268" i="9"/>
  <c r="D268" i="9" s="1"/>
  <c r="E268" i="9" s="1"/>
  <c r="I322" i="9"/>
  <c r="C323" i="9"/>
  <c r="D323" i="9" s="1"/>
  <c r="E323" i="9" s="1"/>
  <c r="C50" i="9"/>
  <c r="D50" i="9" s="1"/>
  <c r="E50" i="9" s="1"/>
  <c r="I49" i="9"/>
  <c r="C265" i="9"/>
  <c r="D265" i="9" s="1"/>
  <c r="E265" i="9" s="1"/>
  <c r="I264" i="9"/>
  <c r="I150" i="9"/>
  <c r="C151" i="9"/>
  <c r="D151" i="9" s="1"/>
  <c r="E151" i="9" s="1"/>
  <c r="I357" i="9"/>
  <c r="C358" i="9"/>
  <c r="D358" i="9" s="1"/>
  <c r="E358" i="9" s="1"/>
  <c r="I141" i="9"/>
  <c r="C142" i="9"/>
  <c r="D142" i="9" s="1"/>
  <c r="E142" i="9" s="1"/>
  <c r="I290" i="9"/>
  <c r="C291" i="9"/>
  <c r="D291" i="9" s="1"/>
  <c r="E291" i="9" s="1"/>
  <c r="C88" i="9"/>
  <c r="D88" i="9" s="1"/>
  <c r="E88" i="9" s="1"/>
  <c r="I87" i="9"/>
  <c r="I188" i="9"/>
  <c r="C189" i="9"/>
  <c r="D189" i="9" s="1"/>
  <c r="E189" i="9" s="1"/>
  <c r="I16" i="9"/>
  <c r="C17" i="9"/>
  <c r="D17" i="9" s="1"/>
  <c r="E17" i="9" s="1"/>
  <c r="I256" i="9"/>
  <c r="C257" i="9"/>
  <c r="D257" i="9" s="1"/>
  <c r="E257" i="9" s="1"/>
  <c r="I99" i="9"/>
  <c r="C100" i="9"/>
  <c r="D100" i="9" s="1"/>
  <c r="E100" i="9" s="1"/>
  <c r="I348" i="9"/>
  <c r="C349" i="9"/>
  <c r="D349" i="9" s="1"/>
  <c r="E349" i="9" s="1"/>
  <c r="I176" i="9"/>
  <c r="C177" i="9"/>
  <c r="D177" i="9" s="1"/>
  <c r="E177" i="9" s="1"/>
  <c r="I28" i="9"/>
  <c r="C29" i="9"/>
  <c r="D29" i="9" s="1"/>
  <c r="E29" i="9" s="1"/>
  <c r="I193" i="9"/>
  <c r="C194" i="9"/>
  <c r="D194" i="9" s="1"/>
  <c r="E194" i="9" s="1"/>
  <c r="I155" i="9"/>
  <c r="C156" i="9"/>
  <c r="D156" i="9" s="1"/>
  <c r="E156" i="9" s="1"/>
  <c r="I165" i="9"/>
  <c r="C166" i="9"/>
  <c r="D166" i="9" s="1"/>
  <c r="E166" i="9" s="1"/>
  <c r="I233" i="9"/>
  <c r="C234" i="9"/>
  <c r="D234" i="9" s="1"/>
  <c r="E234" i="9" s="1"/>
  <c r="I227" i="9"/>
  <c r="C228" i="9"/>
  <c r="D228" i="9" s="1"/>
  <c r="E228" i="9" s="1"/>
  <c r="I64" i="9"/>
  <c r="C65" i="9"/>
  <c r="D65" i="9" s="1"/>
  <c r="E65" i="9" s="1"/>
  <c r="I82" i="9"/>
  <c r="C83" i="9"/>
  <c r="D83" i="9" s="1"/>
  <c r="E83" i="9" s="1"/>
  <c r="I109" i="9"/>
  <c r="C110" i="9"/>
  <c r="D110" i="9" s="1"/>
  <c r="E110" i="9" s="1"/>
  <c r="I286" i="9"/>
  <c r="C287" i="9"/>
  <c r="D287" i="9" s="1"/>
  <c r="E287" i="9" s="1"/>
  <c r="I365" i="9"/>
  <c r="C366" i="9"/>
  <c r="D366" i="9" s="1"/>
  <c r="E366" i="9" s="1"/>
  <c r="I245" i="9"/>
  <c r="C246" i="9"/>
  <c r="D246" i="9" s="1"/>
  <c r="E246" i="9" s="1"/>
  <c r="I310" i="9"/>
  <c r="C311" i="9"/>
  <c r="D311" i="9" s="1"/>
  <c r="E311" i="9" s="1"/>
  <c r="I46" i="9"/>
  <c r="C47" i="9"/>
  <c r="D47" i="9" s="1"/>
  <c r="E47" i="9" s="1"/>
  <c r="I223" i="9"/>
  <c r="C224" i="9"/>
  <c r="D224" i="9" s="1"/>
  <c r="E224" i="9" s="1"/>
  <c r="I257" i="9"/>
  <c r="C258" i="9"/>
  <c r="D258" i="9" s="1"/>
  <c r="E258" i="9" s="1"/>
  <c r="I119" i="9"/>
  <c r="C120" i="9"/>
  <c r="D120" i="9" s="1"/>
  <c r="E120" i="9" s="1"/>
  <c r="I274" i="9"/>
  <c r="C275" i="9"/>
  <c r="D275" i="9" s="1"/>
  <c r="E275" i="9" s="1"/>
  <c r="I98" i="9"/>
  <c r="C99" i="9"/>
  <c r="D99" i="9" s="1"/>
  <c r="E99" i="9" s="1"/>
  <c r="I103" i="9"/>
  <c r="C104" i="9"/>
  <c r="D104" i="9" s="1"/>
  <c r="E104" i="9" s="1"/>
  <c r="I56" i="9"/>
  <c r="C57" i="9"/>
  <c r="D57" i="9" s="1"/>
  <c r="E57" i="9" s="1"/>
  <c r="I334" i="9"/>
  <c r="C335" i="9"/>
  <c r="D335" i="9" s="1"/>
  <c r="E335" i="9" s="1"/>
  <c r="I126" i="9"/>
  <c r="C127" i="9"/>
  <c r="D127" i="9" s="1"/>
  <c r="E127" i="9" s="1"/>
  <c r="C149" i="9"/>
  <c r="D149" i="9" s="1"/>
  <c r="E149" i="9" s="1"/>
  <c r="I148" i="9"/>
  <c r="I158" i="9"/>
  <c r="C159" i="9"/>
  <c r="D159" i="9" s="1"/>
  <c r="E159" i="9" s="1"/>
  <c r="I81" i="9"/>
  <c r="C82" i="9"/>
  <c r="D82" i="9" s="1"/>
  <c r="E82" i="9" s="1"/>
  <c r="I171" i="9"/>
  <c r="C172" i="9"/>
  <c r="D172" i="9" s="1"/>
  <c r="E172" i="9" s="1"/>
  <c r="I240" i="9"/>
  <c r="C241" i="9"/>
  <c r="D241" i="9" s="1"/>
  <c r="E241" i="9" s="1"/>
  <c r="I156" i="9"/>
  <c r="C157" i="9"/>
  <c r="D157" i="9" s="1"/>
  <c r="E157" i="9" s="1"/>
  <c r="C328" i="9"/>
  <c r="D328" i="9" s="1"/>
  <c r="E328" i="9" s="1"/>
  <c r="I327" i="9"/>
  <c r="I205" i="9"/>
  <c r="C206" i="9"/>
  <c r="D206" i="9" s="1"/>
  <c r="E206" i="9" s="1"/>
  <c r="I242" i="9"/>
  <c r="C243" i="9"/>
  <c r="D243" i="9" s="1"/>
  <c r="E243" i="9" s="1"/>
  <c r="I325" i="9"/>
  <c r="C326" i="9"/>
  <c r="D326" i="9" s="1"/>
  <c r="E326" i="9" s="1"/>
  <c r="I351" i="9"/>
  <c r="C352" i="9"/>
  <c r="D352" i="9" s="1"/>
  <c r="E352" i="9" s="1"/>
  <c r="I250" i="9"/>
  <c r="C251" i="9"/>
  <c r="D251" i="9" s="1"/>
  <c r="E251" i="9" s="1"/>
  <c r="I206" i="9"/>
  <c r="C207" i="9"/>
  <c r="D207" i="9" s="1"/>
  <c r="E207" i="9" s="1"/>
  <c r="I320" i="9"/>
  <c r="C321" i="9"/>
  <c r="D321" i="9" s="1"/>
  <c r="E321" i="9" s="1"/>
  <c r="I75" i="9"/>
  <c r="C76" i="9"/>
  <c r="D76" i="9" s="1"/>
  <c r="E76" i="9" s="1"/>
  <c r="I299" i="9"/>
  <c r="C300" i="9"/>
  <c r="D300" i="9" s="1"/>
  <c r="E300" i="9" s="1"/>
  <c r="I66" i="9"/>
  <c r="C67" i="9"/>
  <c r="D67" i="9" s="1"/>
  <c r="E67" i="9" s="1"/>
  <c r="I282" i="9"/>
  <c r="C283" i="9"/>
  <c r="D283" i="9" s="1"/>
  <c r="E283" i="9" s="1"/>
  <c r="I44" i="9"/>
  <c r="C45" i="9"/>
  <c r="D45" i="9" s="1"/>
  <c r="E45" i="9" s="1"/>
  <c r="I312" i="9"/>
  <c r="C313" i="9"/>
  <c r="D313" i="9" s="1"/>
  <c r="E313" i="9" s="1"/>
  <c r="I137" i="9"/>
  <c r="C138" i="9"/>
  <c r="D138" i="9" s="1"/>
  <c r="E138" i="9" s="1"/>
  <c r="I42" i="9"/>
  <c r="C43" i="9"/>
  <c r="D43" i="9" s="1"/>
  <c r="E43" i="9" s="1"/>
  <c r="I279" i="9"/>
  <c r="C280" i="9"/>
  <c r="D280" i="9" s="1"/>
  <c r="E280" i="9" s="1"/>
  <c r="I260" i="9"/>
  <c r="C261" i="9"/>
  <c r="D261" i="9" s="1"/>
  <c r="E261" i="9" s="1"/>
  <c r="I368" i="9"/>
  <c r="C369" i="9"/>
  <c r="D369" i="9" s="1"/>
  <c r="E369" i="9" s="1"/>
  <c r="I273" i="9"/>
  <c r="C274" i="9"/>
  <c r="D274" i="9" s="1"/>
  <c r="E274" i="9" s="1"/>
  <c r="I140" i="9"/>
  <c r="C141" i="9"/>
  <c r="D141" i="9" s="1"/>
  <c r="E141" i="9" s="1"/>
  <c r="I321" i="9"/>
  <c r="C322" i="9"/>
  <c r="D322" i="9" s="1"/>
  <c r="E322" i="9" s="1"/>
  <c r="I25" i="9"/>
  <c r="C26" i="9"/>
  <c r="D26" i="9" s="1"/>
  <c r="E26" i="9" s="1"/>
  <c r="I123" i="9"/>
  <c r="C124" i="9"/>
  <c r="D124" i="9" s="1"/>
  <c r="E124" i="9" s="1"/>
  <c r="I244" i="9"/>
  <c r="C245" i="9"/>
  <c r="D245" i="9" s="1"/>
  <c r="E245" i="9" s="1"/>
  <c r="I138" i="9"/>
  <c r="C139" i="9"/>
  <c r="D139" i="9" s="1"/>
  <c r="E139" i="9" s="1"/>
  <c r="I76" i="9"/>
  <c r="C77" i="9"/>
  <c r="D77" i="9" s="1"/>
  <c r="E77" i="9" s="1"/>
  <c r="I68" i="9"/>
  <c r="C69" i="9"/>
  <c r="D69" i="9" s="1"/>
  <c r="E69" i="9" s="1"/>
  <c r="I61" i="9"/>
  <c r="C62" i="9"/>
  <c r="D62" i="9" s="1"/>
  <c r="E62" i="9" s="1"/>
  <c r="I65" i="9"/>
  <c r="C66" i="9"/>
  <c r="D66" i="9" s="1"/>
  <c r="E66" i="9" s="1"/>
  <c r="I110" i="9"/>
  <c r="C111" i="9"/>
  <c r="D111" i="9" s="1"/>
  <c r="E111" i="9" s="1"/>
  <c r="I287" i="9"/>
  <c r="C288" i="9"/>
  <c r="D288" i="9" s="1"/>
  <c r="E288" i="9" s="1"/>
  <c r="I307" i="9"/>
  <c r="C308" i="9"/>
  <c r="D308" i="9" s="1"/>
  <c r="E308" i="9" s="1"/>
  <c r="I60" i="9"/>
  <c r="C61" i="9"/>
  <c r="D61" i="9" s="1"/>
  <c r="E61" i="9" s="1"/>
  <c r="I281" i="9"/>
  <c r="C282" i="9"/>
  <c r="D282" i="9" s="1"/>
  <c r="E282" i="9" s="1"/>
  <c r="I313" i="9"/>
  <c r="C314" i="9"/>
  <c r="D314" i="9" s="1"/>
  <c r="E314" i="9" s="1"/>
  <c r="I221" i="9"/>
  <c r="C222" i="9"/>
  <c r="D222" i="9" s="1"/>
  <c r="E222" i="9" s="1"/>
  <c r="I84" i="9"/>
  <c r="C85" i="9"/>
  <c r="D85" i="9" s="1"/>
  <c r="E85" i="9" s="1"/>
  <c r="I316" i="9"/>
  <c r="C317" i="9"/>
  <c r="D317" i="9" s="1"/>
  <c r="E317" i="9" s="1"/>
  <c r="I135" i="9"/>
  <c r="C136" i="9"/>
  <c r="D136" i="9" s="1"/>
  <c r="E136" i="9" s="1"/>
  <c r="I124" i="9"/>
  <c r="C125" i="9"/>
  <c r="D125" i="9" s="1"/>
  <c r="E125" i="9" s="1"/>
  <c r="C91" i="9"/>
  <c r="D91" i="9" s="1"/>
  <c r="E91" i="9" s="1"/>
  <c r="I90" i="9"/>
  <c r="C273" i="9"/>
  <c r="D273" i="9" s="1"/>
  <c r="E273" i="9" s="1"/>
  <c r="I272" i="9"/>
  <c r="I201" i="9"/>
  <c r="C202" i="9"/>
  <c r="D202" i="9" s="1"/>
  <c r="E202" i="9" s="1"/>
  <c r="I95" i="9"/>
  <c r="C96" i="9"/>
  <c r="D96" i="9" s="1"/>
  <c r="E96" i="9" s="1"/>
  <c r="I185" i="9"/>
  <c r="C186" i="9"/>
  <c r="D186" i="9" s="1"/>
  <c r="E186" i="9" s="1"/>
  <c r="I117" i="9"/>
  <c r="C118" i="9"/>
  <c r="D118" i="9" s="1"/>
  <c r="E118" i="9" s="1"/>
  <c r="I284" i="9"/>
  <c r="C285" i="9"/>
  <c r="D285" i="9" s="1"/>
  <c r="E285" i="9" s="1"/>
  <c r="C196" i="9"/>
  <c r="D196" i="9" s="1"/>
  <c r="E196" i="9" s="1"/>
  <c r="I195" i="9"/>
  <c r="I50" i="9"/>
  <c r="C51" i="9"/>
  <c r="D51" i="9" s="1"/>
  <c r="E51" i="9" s="1"/>
  <c r="I234" i="9"/>
  <c r="C235" i="9"/>
  <c r="D235" i="9" s="1"/>
  <c r="E235" i="9" s="1"/>
  <c r="I258" i="9"/>
  <c r="C259" i="9"/>
  <c r="D259" i="9" s="1"/>
  <c r="E259" i="9" s="1"/>
  <c r="I122" i="9"/>
  <c r="C123" i="9"/>
  <c r="D123" i="9" s="1"/>
  <c r="E123" i="9" s="1"/>
  <c r="I353" i="9"/>
  <c r="C354" i="9"/>
  <c r="D354" i="9" s="1"/>
  <c r="E354" i="9" s="1"/>
  <c r="I164" i="9"/>
  <c r="C165" i="9"/>
  <c r="D165" i="9" s="1"/>
  <c r="E165" i="9" s="1"/>
  <c r="I359" i="9"/>
  <c r="C360" i="9"/>
  <c r="D360" i="9" s="1"/>
  <c r="E360" i="9" s="1"/>
  <c r="I48" i="9"/>
  <c r="C49" i="9"/>
  <c r="D49" i="9" s="1"/>
  <c r="E49" i="9" s="1"/>
  <c r="I350" i="9"/>
  <c r="C351" i="9"/>
  <c r="D351" i="9" s="1"/>
  <c r="E351" i="9" s="1"/>
  <c r="I58" i="9"/>
  <c r="C59" i="9"/>
  <c r="D59" i="9" s="1"/>
  <c r="E59" i="9" s="1"/>
  <c r="I12" i="9"/>
  <c r="C13" i="9"/>
  <c r="D13" i="9" s="1"/>
  <c r="E13" i="9" s="1"/>
  <c r="I268" i="9"/>
  <c r="C269" i="9"/>
  <c r="D269" i="9" s="1"/>
  <c r="E269" i="9" s="1"/>
  <c r="I315" i="9"/>
  <c r="C316" i="9"/>
  <c r="D316" i="9" s="1"/>
  <c r="E316" i="9" s="1"/>
  <c r="I328" i="9"/>
  <c r="C329" i="9"/>
  <c r="D329" i="9" s="1"/>
  <c r="E329" i="9" s="1"/>
  <c r="I347" i="9"/>
  <c r="C348" i="9"/>
  <c r="D348" i="9" s="1"/>
  <c r="E348" i="9" s="1"/>
  <c r="I261" i="9"/>
  <c r="C262" i="9"/>
  <c r="D262" i="9" s="1"/>
  <c r="E262" i="9" s="1"/>
  <c r="I202" i="9"/>
  <c r="C203" i="9"/>
  <c r="D203" i="9" s="1"/>
  <c r="E203" i="9" s="1"/>
  <c r="I96" i="9"/>
  <c r="C97" i="9"/>
  <c r="D97" i="9" s="1"/>
  <c r="E97" i="9" s="1"/>
  <c r="I39" i="9"/>
  <c r="C40" i="9"/>
  <c r="D40" i="9" s="1"/>
  <c r="E40" i="9" s="1"/>
  <c r="I369" i="9"/>
  <c r="C370" i="9"/>
  <c r="D370" i="9" s="1"/>
  <c r="E370" i="9" s="1"/>
  <c r="I134" i="9"/>
  <c r="C135" i="9"/>
  <c r="D135" i="9" s="1"/>
  <c r="E135" i="9" s="1"/>
  <c r="I183" i="9"/>
  <c r="C184" i="9"/>
  <c r="D184" i="9" s="1"/>
  <c r="E184" i="9" s="1"/>
  <c r="I133" i="9"/>
  <c r="C134" i="9"/>
  <c r="D134" i="9" s="1"/>
  <c r="E134" i="9" s="1"/>
  <c r="I151" i="9"/>
  <c r="C152" i="9"/>
  <c r="D152" i="9" s="1"/>
  <c r="E152" i="9" s="1"/>
  <c r="I222" i="9"/>
  <c r="C223" i="9"/>
  <c r="D223" i="9" s="1"/>
  <c r="E223" i="9" s="1"/>
  <c r="I251" i="9"/>
  <c r="C252" i="9"/>
  <c r="D252" i="9" s="1"/>
  <c r="E252" i="9" s="1"/>
  <c r="I178" i="9"/>
  <c r="C179" i="9"/>
  <c r="D179" i="9" s="1"/>
  <c r="E179" i="9" s="1"/>
  <c r="I340" i="9"/>
  <c r="C341" i="9"/>
  <c r="D341" i="9" s="1"/>
  <c r="E341" i="9" s="1"/>
  <c r="I114" i="9"/>
  <c r="C115" i="9"/>
  <c r="D115" i="9" s="1"/>
  <c r="E115" i="9" s="1"/>
  <c r="I131" i="9"/>
  <c r="C132" i="9"/>
  <c r="D132" i="9" s="1"/>
  <c r="E132" i="9" s="1"/>
  <c r="I22" i="9"/>
  <c r="C23" i="9"/>
  <c r="D23" i="9" s="1"/>
  <c r="E23" i="9" s="1"/>
  <c r="I215" i="9"/>
  <c r="C216" i="9"/>
  <c r="D216" i="9" s="1"/>
  <c r="E216" i="9" s="1"/>
  <c r="I152" i="9"/>
  <c r="C153" i="9"/>
  <c r="D153" i="9" s="1"/>
  <c r="E153" i="9" s="1"/>
  <c r="I249" i="9"/>
  <c r="C250" i="9"/>
  <c r="D250" i="9" s="1"/>
  <c r="E250" i="9" s="1"/>
  <c r="I175" i="9"/>
  <c r="C176" i="9"/>
  <c r="D176" i="9" s="1"/>
  <c r="E176" i="9" s="1"/>
  <c r="I59" i="9"/>
  <c r="C60" i="9"/>
  <c r="D60" i="9" s="1"/>
  <c r="E60" i="9" s="1"/>
  <c r="I72" i="9"/>
  <c r="C73" i="9"/>
  <c r="D73" i="9" s="1"/>
  <c r="E73" i="9" s="1"/>
  <c r="I100" i="9"/>
  <c r="C101" i="9"/>
  <c r="D101" i="9" s="1"/>
  <c r="E101" i="9" s="1"/>
  <c r="I32" i="9"/>
  <c r="C33" i="9"/>
  <c r="D33" i="9" s="1"/>
  <c r="E33" i="9" s="1"/>
  <c r="C15" i="9"/>
  <c r="D15" i="9" s="1"/>
  <c r="E15" i="9" s="1"/>
  <c r="I14" i="9"/>
  <c r="C277" i="9"/>
  <c r="D277" i="9" s="1"/>
  <c r="E277" i="9" s="1"/>
  <c r="I276" i="9"/>
  <c r="I225" i="9"/>
  <c r="C226" i="9"/>
  <c r="D226" i="9" s="1"/>
  <c r="E226" i="9" s="1"/>
  <c r="I101" i="9"/>
  <c r="C102" i="9"/>
  <c r="D102" i="9" s="1"/>
  <c r="E102" i="9" s="1"/>
  <c r="I190" i="9"/>
  <c r="C191" i="9"/>
  <c r="D191" i="9" s="1"/>
  <c r="E191" i="9" s="1"/>
  <c r="C299" i="9"/>
  <c r="D299" i="9" s="1"/>
  <c r="E299" i="9" s="1"/>
  <c r="I298" i="9"/>
  <c r="C344" i="9"/>
  <c r="D344" i="9" s="1"/>
  <c r="E344" i="9" s="1"/>
  <c r="I343" i="9"/>
  <c r="I97" i="9"/>
  <c r="C98" i="9"/>
  <c r="D98" i="9" s="1"/>
  <c r="E98" i="9" s="1"/>
  <c r="I86" i="9"/>
  <c r="C87" i="9"/>
  <c r="D87" i="9" s="1"/>
  <c r="E87" i="9" s="1"/>
  <c r="I214" i="9"/>
  <c r="C215" i="9"/>
  <c r="D215" i="9" s="1"/>
  <c r="E215" i="9" s="1"/>
  <c r="I120" i="9"/>
  <c r="C121" i="9"/>
  <c r="D121" i="9" s="1"/>
  <c r="E121" i="9" s="1"/>
  <c r="I238" i="9"/>
  <c r="C239" i="9"/>
  <c r="D239" i="9" s="1"/>
  <c r="E239" i="9" s="1"/>
  <c r="I311" i="9"/>
  <c r="C312" i="9"/>
  <c r="D312" i="9" s="1"/>
  <c r="E312" i="9" s="1"/>
  <c r="I38" i="9"/>
  <c r="C39" i="9"/>
  <c r="D39" i="9" s="1"/>
  <c r="E39" i="9" s="1"/>
  <c r="I297" i="9"/>
  <c r="C298" i="9"/>
  <c r="D298" i="9" s="1"/>
  <c r="E298" i="9" s="1"/>
  <c r="I199" i="9"/>
  <c r="C200" i="9"/>
  <c r="D200" i="9" s="1"/>
  <c r="E200" i="9" s="1"/>
  <c r="I319" i="9"/>
  <c r="C320" i="9"/>
  <c r="D320" i="9" s="1"/>
  <c r="E320" i="9" s="1"/>
  <c r="I136" i="9"/>
  <c r="C137" i="9"/>
  <c r="D137" i="9" s="1"/>
  <c r="E137" i="9" s="1"/>
  <c r="I174" i="9"/>
  <c r="C175" i="9"/>
  <c r="D175" i="9" s="1"/>
  <c r="E175" i="9" s="1"/>
  <c r="I213" i="9"/>
  <c r="C214" i="9"/>
  <c r="D214" i="9" s="1"/>
  <c r="E214" i="9" s="1"/>
  <c r="I211" i="9"/>
  <c r="C212" i="9"/>
  <c r="D212" i="9" s="1"/>
  <c r="E212" i="9" s="1"/>
  <c r="I116" i="9"/>
  <c r="C117" i="9"/>
  <c r="D117" i="9" s="1"/>
  <c r="E117" i="9" s="1"/>
  <c r="I142" i="9"/>
  <c r="C143" i="9"/>
  <c r="D143" i="9" s="1"/>
  <c r="E143" i="9" s="1"/>
  <c r="I336" i="9"/>
  <c r="C337" i="9"/>
  <c r="D337" i="9" s="1"/>
  <c r="E337" i="9" s="1"/>
  <c r="I128" i="9"/>
  <c r="C129" i="9"/>
  <c r="D129" i="9" s="1"/>
  <c r="E129" i="9" s="1"/>
  <c r="I232" i="9"/>
  <c r="C233" i="9"/>
  <c r="D233" i="9" s="1"/>
  <c r="E233" i="9" s="1"/>
  <c r="I216" i="9"/>
  <c r="C217" i="9"/>
  <c r="D217" i="9" s="1"/>
  <c r="E217" i="9" s="1"/>
  <c r="I20" i="9"/>
  <c r="C21" i="9"/>
  <c r="D21" i="9" s="1"/>
  <c r="E21" i="9" s="1"/>
  <c r="I146" i="9"/>
  <c r="C147" i="9"/>
  <c r="D147" i="9" s="1"/>
  <c r="E147" i="9" s="1"/>
  <c r="I113" i="9"/>
  <c r="C114" i="9"/>
  <c r="D114" i="9" s="1"/>
  <c r="E114" i="9" s="1"/>
  <c r="I187" i="9"/>
  <c r="C188" i="9"/>
  <c r="D188" i="9" s="1"/>
  <c r="E188" i="9" s="1"/>
  <c r="I172" i="9"/>
  <c r="C173" i="9"/>
  <c r="D173" i="9" s="1"/>
  <c r="E173" i="9" s="1"/>
  <c r="I78" i="9"/>
  <c r="C79" i="9"/>
  <c r="D79" i="9" s="1"/>
  <c r="E79" i="9" s="1"/>
  <c r="I339" i="9"/>
  <c r="C340" i="9"/>
  <c r="D340" i="9" s="1"/>
  <c r="E340" i="9" s="1"/>
  <c r="I323" i="9"/>
  <c r="C324" i="9"/>
  <c r="D324" i="9" s="1"/>
  <c r="E324" i="9" s="1"/>
  <c r="I106" i="9"/>
  <c r="C107" i="9"/>
  <c r="D107" i="9" s="1"/>
  <c r="E107" i="9" s="1"/>
  <c r="I89" i="9"/>
  <c r="C90" i="9"/>
  <c r="D90" i="9" s="1"/>
  <c r="E90" i="9" s="1"/>
  <c r="I196" i="9"/>
  <c r="C197" i="9"/>
  <c r="D197" i="9" s="1"/>
  <c r="E197" i="9" s="1"/>
  <c r="I228" i="9"/>
  <c r="C229" i="9"/>
  <c r="D229" i="9" s="1"/>
  <c r="E229" i="9" s="1"/>
  <c r="I355" i="9"/>
  <c r="C356" i="9"/>
  <c r="D356" i="9" s="1"/>
  <c r="E356" i="9" s="1"/>
  <c r="I237" i="9"/>
  <c r="C238" i="9"/>
  <c r="D238" i="9" s="1"/>
  <c r="E238" i="9" s="1"/>
  <c r="I92" i="9"/>
  <c r="C93" i="9"/>
  <c r="D93" i="9" s="1"/>
  <c r="E93" i="9" s="1"/>
  <c r="I26" i="9"/>
  <c r="C27" i="9"/>
  <c r="D27" i="9" s="1"/>
  <c r="E27" i="9" s="1"/>
  <c r="I36" i="9"/>
  <c r="C37" i="9"/>
  <c r="D37" i="9" s="1"/>
  <c r="E37" i="9" s="1"/>
  <c r="I246" i="9"/>
  <c r="C247" i="9"/>
  <c r="D247" i="9" s="1"/>
  <c r="E247" i="9" s="1"/>
  <c r="I177" i="9"/>
  <c r="C178" i="9"/>
  <c r="D178" i="9" s="1"/>
  <c r="E178" i="9" s="1"/>
  <c r="I218" i="9"/>
  <c r="C219" i="9"/>
  <c r="D219" i="9" s="1"/>
  <c r="E219" i="9" s="1"/>
  <c r="I63" i="9"/>
  <c r="C64" i="9"/>
  <c r="D64" i="9" s="1"/>
  <c r="E64" i="9" s="1"/>
  <c r="I294" i="9"/>
  <c r="C295" i="9"/>
  <c r="D295" i="9" s="1"/>
  <c r="E295" i="9" s="1"/>
  <c r="I23" i="9"/>
  <c r="C24" i="9"/>
  <c r="D24" i="9" s="1"/>
  <c r="E24" i="9" s="1"/>
  <c r="I337" i="9"/>
  <c r="C338" i="9"/>
  <c r="D338" i="9" s="1"/>
  <c r="E338" i="9" s="1"/>
  <c r="I24" i="9"/>
  <c r="C25" i="9"/>
  <c r="D25" i="9" s="1"/>
  <c r="E25" i="9" s="1"/>
  <c r="I85" i="9"/>
  <c r="C86" i="9"/>
  <c r="D86" i="9" s="1"/>
  <c r="E86" i="9" s="1"/>
  <c r="I277" i="9"/>
  <c r="C278" i="9"/>
  <c r="D278" i="9" s="1"/>
  <c r="E278" i="9" s="1"/>
  <c r="I21" i="9"/>
  <c r="C22" i="9"/>
  <c r="D22" i="9" s="1"/>
  <c r="E22" i="9" s="1"/>
  <c r="I285" i="9"/>
  <c r="C286" i="9"/>
  <c r="D286" i="9" s="1"/>
  <c r="E286" i="9" s="1"/>
  <c r="I300" i="9"/>
  <c r="C301" i="9"/>
  <c r="D301" i="9" s="1"/>
  <c r="E301" i="9" s="1"/>
  <c r="C182" i="9"/>
  <c r="D182" i="9" s="1"/>
  <c r="E182" i="9" s="1"/>
  <c r="I181" i="9"/>
  <c r="C74" i="9"/>
  <c r="D74" i="9" s="1"/>
  <c r="E74" i="9" s="1"/>
  <c r="I73" i="9"/>
  <c r="C204" i="9"/>
  <c r="D204" i="9" s="1"/>
  <c r="E204" i="9" s="1"/>
  <c r="I203" i="9"/>
  <c r="I118" i="9"/>
  <c r="C119" i="9"/>
  <c r="D119" i="9" s="1"/>
  <c r="E119" i="9" s="1"/>
  <c r="I168" i="9"/>
  <c r="C169" i="9"/>
  <c r="D169" i="9" s="1"/>
  <c r="E169" i="9" s="1"/>
  <c r="I326" i="9"/>
  <c r="C327" i="9"/>
  <c r="D327" i="9" s="1"/>
  <c r="E327" i="9" s="1"/>
  <c r="I88" i="9"/>
  <c r="C89" i="9"/>
  <c r="D89" i="9" s="1"/>
  <c r="E89" i="9" s="1"/>
  <c r="I208" i="9"/>
  <c r="C209" i="9"/>
  <c r="D209" i="9" s="1"/>
  <c r="E209" i="9" s="1"/>
  <c r="F71" i="8"/>
  <c r="F190" i="8"/>
  <c r="I190" i="8" s="1"/>
  <c r="F90" i="8"/>
  <c r="F84" i="8"/>
  <c r="F158" i="8"/>
  <c r="F177" i="8"/>
  <c r="F79" i="8"/>
  <c r="F77" i="8"/>
  <c r="F144" i="8"/>
  <c r="F142" i="8"/>
  <c r="F114" i="8"/>
  <c r="F160" i="8"/>
  <c r="F156" i="8"/>
  <c r="F16" i="8"/>
  <c r="F146" i="8"/>
  <c r="F107" i="8"/>
  <c r="F91" i="8"/>
  <c r="F54" i="8"/>
  <c r="F62" i="8"/>
  <c r="F119" i="8"/>
  <c r="F147" i="8"/>
  <c r="F48" i="8"/>
  <c r="F39" i="8"/>
  <c r="F121" i="8"/>
  <c r="F184" i="8"/>
  <c r="F173" i="8"/>
  <c r="F186" i="8"/>
  <c r="F189" i="8"/>
  <c r="F82" i="8"/>
  <c r="F40" i="8"/>
  <c r="F64" i="8"/>
  <c r="F32" i="8"/>
  <c r="F15" i="8"/>
  <c r="F72" i="8"/>
  <c r="F95" i="8"/>
  <c r="F174" i="8"/>
  <c r="F56" i="8"/>
  <c r="F74" i="8"/>
  <c r="F108" i="8"/>
  <c r="F182" i="8"/>
  <c r="F22" i="8"/>
  <c r="F116" i="8"/>
  <c r="F53" i="8"/>
  <c r="F131" i="8"/>
  <c r="F128" i="8"/>
  <c r="F30" i="8"/>
  <c r="F17" i="8"/>
  <c r="F124" i="8"/>
  <c r="F51" i="8"/>
  <c r="F122" i="8"/>
  <c r="F166" i="8"/>
  <c r="F115" i="8"/>
  <c r="F96" i="8"/>
  <c r="F63" i="8"/>
  <c r="F178" i="8"/>
  <c r="F113" i="8"/>
  <c r="F92" i="8"/>
  <c r="F20" i="8"/>
  <c r="F31" i="8"/>
  <c r="F187" i="8"/>
  <c r="F172" i="8"/>
  <c r="F159" i="8"/>
  <c r="F19" i="8"/>
  <c r="F141" i="8"/>
  <c r="F86" i="8"/>
  <c r="F129" i="8"/>
  <c r="F120" i="8"/>
  <c r="F127" i="8"/>
  <c r="F97" i="8"/>
  <c r="F180" i="8"/>
  <c r="F136" i="8"/>
  <c r="F130" i="8"/>
  <c r="F179" i="8"/>
  <c r="F106" i="8"/>
  <c r="F29" i="8"/>
  <c r="F89" i="8"/>
  <c r="F49" i="8"/>
  <c r="F170" i="8"/>
  <c r="F152" i="8"/>
  <c r="F58" i="8"/>
  <c r="F93" i="8"/>
  <c r="F118" i="8"/>
  <c r="F68" i="8"/>
  <c r="F145" i="8"/>
  <c r="F139" i="8"/>
  <c r="F100" i="8"/>
  <c r="F99" i="8"/>
  <c r="F111" i="8"/>
  <c r="F80" i="8"/>
  <c r="F133" i="8"/>
  <c r="F35" i="8"/>
  <c r="F59" i="8"/>
  <c r="F150" i="8"/>
  <c r="F36" i="8"/>
  <c r="F50" i="8"/>
  <c r="F66" i="8"/>
  <c r="F112" i="8"/>
  <c r="F42" i="8"/>
  <c r="F102" i="8"/>
  <c r="F167" i="8"/>
  <c r="F57" i="8"/>
  <c r="F43" i="8"/>
  <c r="F33" i="8"/>
  <c r="F132" i="8"/>
  <c r="F69" i="8"/>
  <c r="F104" i="8"/>
  <c r="F88" i="8"/>
  <c r="F76" i="8"/>
  <c r="F163" i="8"/>
  <c r="F41" i="8"/>
  <c r="F188" i="8"/>
  <c r="F110" i="8"/>
  <c r="F25" i="8"/>
  <c r="F75" i="8"/>
  <c r="F67" i="8"/>
  <c r="F162" i="8"/>
  <c r="F14" i="8"/>
  <c r="F135" i="8"/>
  <c r="F23" i="8"/>
  <c r="F46" i="8"/>
  <c r="F123" i="8"/>
  <c r="F37" i="8"/>
  <c r="F169" i="8"/>
  <c r="F11" i="8"/>
  <c r="F101" i="8"/>
  <c r="F164" i="8"/>
  <c r="F151" i="8"/>
  <c r="F148" i="8"/>
  <c r="F168" i="8"/>
  <c r="F143" i="8"/>
  <c r="F155" i="8"/>
  <c r="F137" i="8"/>
  <c r="F24" i="8"/>
  <c r="F81" i="8"/>
  <c r="F34" i="8"/>
  <c r="F94" i="8"/>
  <c r="F47" i="8"/>
  <c r="F183" i="8"/>
  <c r="F165" i="8"/>
  <c r="F153" i="8"/>
  <c r="F105" i="8"/>
  <c r="F176" i="8"/>
  <c r="F26" i="8"/>
  <c r="F78" i="8"/>
  <c r="F52" i="8"/>
  <c r="F87" i="8"/>
  <c r="F65" i="8"/>
  <c r="F185" i="8"/>
  <c r="F21" i="8"/>
  <c r="F125" i="8"/>
  <c r="F38" i="8"/>
  <c r="F83" i="8"/>
  <c r="F171" i="8"/>
  <c r="F45" i="8"/>
  <c r="F181" i="8"/>
  <c r="F140" i="8"/>
  <c r="F161" i="8"/>
  <c r="F85" i="8"/>
  <c r="F98" i="8"/>
  <c r="F44" i="8"/>
  <c r="F126" i="8"/>
  <c r="F175" i="8"/>
  <c r="F18" i="8"/>
  <c r="F154" i="8"/>
  <c r="F28" i="8"/>
  <c r="F27" i="8"/>
  <c r="F13" i="8"/>
  <c r="F12" i="8"/>
  <c r="F117" i="8"/>
  <c r="F70" i="8"/>
  <c r="F55" i="8"/>
  <c r="F157" i="8"/>
  <c r="F73" i="8"/>
  <c r="F61" i="8"/>
  <c r="F134" i="8"/>
  <c r="F138" i="8"/>
  <c r="F109" i="8"/>
  <c r="F60" i="8"/>
  <c r="F149" i="8"/>
  <c r="F103" i="8"/>
  <c r="I342" i="9"/>
  <c r="C343" i="9"/>
  <c r="D343" i="9" s="1"/>
  <c r="E343" i="9" s="1"/>
  <c r="C12" i="9"/>
  <c r="D12" i="9" s="1"/>
  <c r="E12" i="9" s="1"/>
  <c r="I11" i="9"/>
  <c r="I243" i="9"/>
  <c r="C244" i="9"/>
  <c r="D244" i="9" s="1"/>
  <c r="E244" i="9" s="1"/>
  <c r="I358" i="9"/>
  <c r="C359" i="9"/>
  <c r="D359" i="9" s="1"/>
  <c r="E359" i="9" s="1"/>
  <c r="I308" i="9"/>
  <c r="C309" i="9"/>
  <c r="D309" i="9" s="1"/>
  <c r="E309" i="9" s="1"/>
  <c r="I335" i="9"/>
  <c r="C336" i="9"/>
  <c r="D336" i="9" s="1"/>
  <c r="E336" i="9" s="1"/>
  <c r="I13" i="9"/>
  <c r="C14" i="9"/>
  <c r="D14" i="9" s="1"/>
  <c r="E14" i="9" s="1"/>
  <c r="I163" i="9"/>
  <c r="C164" i="9"/>
  <c r="D164" i="9" s="1"/>
  <c r="E164" i="9" s="1"/>
  <c r="I74" i="9"/>
  <c r="C75" i="9"/>
  <c r="D75" i="9" s="1"/>
  <c r="E75" i="9" s="1"/>
  <c r="I366" i="9"/>
  <c r="C367" i="9"/>
  <c r="D367" i="9" s="1"/>
  <c r="E367" i="9" s="1"/>
  <c r="I305" i="9"/>
  <c r="C306" i="9"/>
  <c r="D306" i="9" s="1"/>
  <c r="E306" i="9" s="1"/>
  <c r="I291" i="9"/>
  <c r="C292" i="9"/>
  <c r="D292" i="9" s="1"/>
  <c r="E292" i="9" s="1"/>
  <c r="I309" i="9"/>
  <c r="C310" i="9"/>
  <c r="D310" i="9" s="1"/>
  <c r="E310" i="9" s="1"/>
  <c r="I41" i="9"/>
  <c r="C42" i="9"/>
  <c r="D42" i="9" s="1"/>
  <c r="E42" i="9" s="1"/>
  <c r="I182" i="9"/>
  <c r="C183" i="9"/>
  <c r="D183" i="9" s="1"/>
  <c r="E183" i="9" s="1"/>
  <c r="I71" i="9"/>
  <c r="C72" i="9"/>
  <c r="D72" i="9" s="1"/>
  <c r="E72" i="9" s="1"/>
  <c r="I303" i="9"/>
  <c r="C304" i="9"/>
  <c r="D304" i="9" s="1"/>
  <c r="E304" i="9" s="1"/>
  <c r="I153" i="9"/>
  <c r="C154" i="9"/>
  <c r="D154" i="9" s="1"/>
  <c r="E154" i="9" s="1"/>
  <c r="I191" i="9"/>
  <c r="C192" i="9"/>
  <c r="D192" i="9" s="1"/>
  <c r="E192" i="9" s="1"/>
  <c r="I189" i="9"/>
  <c r="C190" i="9"/>
  <c r="D190" i="9" s="1"/>
  <c r="E190" i="9" s="1"/>
  <c r="I169" i="9"/>
  <c r="C170" i="9"/>
  <c r="D170" i="9" s="1"/>
  <c r="E170" i="9" s="1"/>
  <c r="I149" i="9"/>
  <c r="C150" i="9"/>
  <c r="D150" i="9" s="1"/>
  <c r="E150" i="9" s="1"/>
  <c r="I62" i="9"/>
  <c r="C63" i="9"/>
  <c r="D63" i="9" s="1"/>
  <c r="E63" i="9" s="1"/>
  <c r="I47" i="9"/>
  <c r="C48" i="9"/>
  <c r="D48" i="9" s="1"/>
  <c r="E48" i="9" s="1"/>
  <c r="I19" i="9"/>
  <c r="C20" i="9"/>
  <c r="D20" i="9" s="1"/>
  <c r="E20" i="9" s="1"/>
  <c r="I197" i="9"/>
  <c r="C198" i="9"/>
  <c r="D198" i="9" s="1"/>
  <c r="E198" i="9" s="1"/>
  <c r="I338" i="9"/>
  <c r="C339" i="9"/>
  <c r="D339" i="9" s="1"/>
  <c r="E339" i="9" s="1"/>
  <c r="I304" i="9"/>
  <c r="C305" i="9"/>
  <c r="D305" i="9" s="1"/>
  <c r="E305" i="9" s="1"/>
  <c r="I324" i="9"/>
  <c r="C325" i="9"/>
  <c r="D325" i="9" s="1"/>
  <c r="E325" i="9" s="1"/>
  <c r="I210" i="9"/>
  <c r="C211" i="9"/>
  <c r="D211" i="9" s="1"/>
  <c r="E211" i="9" s="1"/>
  <c r="I236" i="9"/>
  <c r="C237" i="9"/>
  <c r="D237" i="9" s="1"/>
  <c r="E237" i="9" s="1"/>
  <c r="I83" i="9"/>
  <c r="C84" i="9"/>
  <c r="D84" i="9" s="1"/>
  <c r="E84" i="9" s="1"/>
  <c r="I207" i="9"/>
  <c r="C208" i="9"/>
  <c r="D208" i="9" s="1"/>
  <c r="E208" i="9" s="1"/>
  <c r="I200" i="9"/>
  <c r="C201" i="9"/>
  <c r="D201" i="9" s="1"/>
  <c r="E201" i="9" s="1"/>
  <c r="I160" i="9"/>
  <c r="C161" i="9"/>
  <c r="D161" i="9" s="1"/>
  <c r="E161" i="9" s="1"/>
  <c r="I17" i="9"/>
  <c r="C18" i="9"/>
  <c r="D18" i="9" s="1"/>
  <c r="E18" i="9" s="1"/>
  <c r="C30" i="9"/>
  <c r="D30" i="9" s="1"/>
  <c r="E30" i="9" s="1"/>
  <c r="I29" i="9"/>
  <c r="I31" i="9"/>
  <c r="C32" i="9"/>
  <c r="D32" i="9" s="1"/>
  <c r="E32" i="9" s="1"/>
  <c r="C193" i="9"/>
  <c r="D193" i="9" s="1"/>
  <c r="E193" i="9" s="1"/>
  <c r="I192" i="9"/>
  <c r="C297" i="9"/>
  <c r="D297" i="9" s="1"/>
  <c r="E297" i="9" s="1"/>
  <c r="I296" i="9"/>
  <c r="I293" i="9"/>
  <c r="C294" i="9"/>
  <c r="D294" i="9" s="1"/>
  <c r="E294" i="9" s="1"/>
  <c r="I105" i="9"/>
  <c r="C106" i="9"/>
  <c r="D106" i="9" s="1"/>
  <c r="E106" i="9" s="1"/>
  <c r="I254" i="9"/>
  <c r="C255" i="9"/>
  <c r="D255" i="9" s="1"/>
  <c r="E255" i="9" s="1"/>
  <c r="C368" i="9"/>
  <c r="D368" i="9" s="1"/>
  <c r="E368" i="9" s="1"/>
  <c r="I367" i="9"/>
  <c r="I6" i="3" l="1"/>
  <c r="I10" i="3" s="1"/>
  <c r="I11" i="3" s="1"/>
  <c r="I13" i="3" s="1"/>
  <c r="M6" i="3"/>
  <c r="M10" i="3" s="1"/>
  <c r="M11" i="3" s="1"/>
  <c r="M13" i="3" s="1"/>
  <c r="E6" i="3"/>
  <c r="E10" i="3" s="1"/>
  <c r="E11" i="3" s="1"/>
  <c r="E13" i="3" s="1"/>
  <c r="G6" i="3"/>
  <c r="G10" i="3" s="1"/>
  <c r="G11" i="3" s="1"/>
  <c r="G13" i="3" s="1"/>
  <c r="K6" i="3"/>
  <c r="K10" i="3" s="1"/>
  <c r="K11" i="3" s="1"/>
  <c r="K13" i="3" s="1"/>
  <c r="C6" i="3"/>
  <c r="C10" i="3" s="1"/>
  <c r="C11" i="3" s="1"/>
  <c r="C13" i="3" s="1"/>
  <c r="I134" i="8"/>
  <c r="C135" i="8"/>
  <c r="D135" i="8" s="1"/>
  <c r="E135" i="8" s="1"/>
  <c r="I171" i="8"/>
  <c r="C172" i="8"/>
  <c r="D172" i="8" s="1"/>
  <c r="E172" i="8" s="1"/>
  <c r="I125" i="8"/>
  <c r="C126" i="8"/>
  <c r="D126" i="8" s="1"/>
  <c r="E126" i="8" s="1"/>
  <c r="I176" i="8"/>
  <c r="C177" i="8"/>
  <c r="D177" i="8" s="1"/>
  <c r="E177" i="8" s="1"/>
  <c r="I81" i="8"/>
  <c r="C82" i="8"/>
  <c r="D82" i="8" s="1"/>
  <c r="E82" i="8" s="1"/>
  <c r="I168" i="8"/>
  <c r="C169" i="8"/>
  <c r="D169" i="8" s="1"/>
  <c r="E169" i="8" s="1"/>
  <c r="I123" i="8"/>
  <c r="C124" i="8"/>
  <c r="D124" i="8" s="1"/>
  <c r="E124" i="8" s="1"/>
  <c r="I75" i="8"/>
  <c r="C76" i="8"/>
  <c r="D76" i="8" s="1"/>
  <c r="E76" i="8" s="1"/>
  <c r="I104" i="8"/>
  <c r="C105" i="8"/>
  <c r="D105" i="8" s="1"/>
  <c r="E105" i="8" s="1"/>
  <c r="I167" i="8"/>
  <c r="C168" i="8"/>
  <c r="D168" i="8" s="1"/>
  <c r="E168" i="8" s="1"/>
  <c r="I150" i="8"/>
  <c r="C151" i="8"/>
  <c r="D151" i="8" s="1"/>
  <c r="E151" i="8" s="1"/>
  <c r="I139" i="8"/>
  <c r="C140" i="8"/>
  <c r="D140" i="8" s="1"/>
  <c r="E140" i="8" s="1"/>
  <c r="I49" i="8"/>
  <c r="C50" i="8"/>
  <c r="D50" i="8" s="1"/>
  <c r="E50" i="8" s="1"/>
  <c r="I180" i="8"/>
  <c r="C181" i="8"/>
  <c r="D181" i="8" s="1"/>
  <c r="E181" i="8" s="1"/>
  <c r="I141" i="8"/>
  <c r="C142" i="8"/>
  <c r="D142" i="8" s="1"/>
  <c r="E142" i="8" s="1"/>
  <c r="I113" i="8"/>
  <c r="C114" i="8"/>
  <c r="D114" i="8" s="1"/>
  <c r="E114" i="8" s="1"/>
  <c r="I124" i="8"/>
  <c r="C125" i="8"/>
  <c r="D125" i="8" s="1"/>
  <c r="E125" i="8" s="1"/>
  <c r="I108" i="8"/>
  <c r="C109" i="8"/>
  <c r="D109" i="8" s="1"/>
  <c r="E109" i="8" s="1"/>
  <c r="C65" i="8"/>
  <c r="D65" i="8" s="1"/>
  <c r="E65" i="8" s="1"/>
  <c r="I64" i="8"/>
  <c r="I39" i="8"/>
  <c r="C40" i="8"/>
  <c r="D40" i="8" s="1"/>
  <c r="E40" i="8" s="1"/>
  <c r="I146" i="8"/>
  <c r="C147" i="8"/>
  <c r="D147" i="8" s="1"/>
  <c r="E147" i="8" s="1"/>
  <c r="I61" i="8"/>
  <c r="C62" i="8"/>
  <c r="D62" i="8" s="1"/>
  <c r="E62" i="8" s="1"/>
  <c r="I126" i="8"/>
  <c r="C127" i="8"/>
  <c r="D127" i="8" s="1"/>
  <c r="E127" i="8" s="1"/>
  <c r="I21" i="8"/>
  <c r="C22" i="8"/>
  <c r="D22" i="8" s="1"/>
  <c r="E22" i="8" s="1"/>
  <c r="I105" i="8"/>
  <c r="C106" i="8"/>
  <c r="D106" i="8" s="1"/>
  <c r="E106" i="8" s="1"/>
  <c r="I24" i="8"/>
  <c r="C25" i="8"/>
  <c r="D25" i="8" s="1"/>
  <c r="E25" i="8" s="1"/>
  <c r="I148" i="8"/>
  <c r="C149" i="8"/>
  <c r="D149" i="8" s="1"/>
  <c r="E149" i="8" s="1"/>
  <c r="C26" i="8"/>
  <c r="D26" i="8" s="1"/>
  <c r="E26" i="8" s="1"/>
  <c r="I25" i="8"/>
  <c r="C70" i="8"/>
  <c r="D70" i="8" s="1"/>
  <c r="E70" i="8" s="1"/>
  <c r="I69" i="8"/>
  <c r="I102" i="8"/>
  <c r="C103" i="8"/>
  <c r="D103" i="8" s="1"/>
  <c r="E103" i="8" s="1"/>
  <c r="I59" i="8"/>
  <c r="C60" i="8"/>
  <c r="D60" i="8" s="1"/>
  <c r="E60" i="8" s="1"/>
  <c r="I145" i="8"/>
  <c r="C146" i="8"/>
  <c r="D146" i="8" s="1"/>
  <c r="E146" i="8" s="1"/>
  <c r="I89" i="8"/>
  <c r="C90" i="8"/>
  <c r="D90" i="8" s="1"/>
  <c r="E90" i="8" s="1"/>
  <c r="I97" i="8"/>
  <c r="C98" i="8"/>
  <c r="D98" i="8" s="1"/>
  <c r="E98" i="8" s="1"/>
  <c r="I19" i="8"/>
  <c r="C20" i="8"/>
  <c r="D20" i="8" s="1"/>
  <c r="E20" i="8" s="1"/>
  <c r="I178" i="8"/>
  <c r="C179" i="8"/>
  <c r="D179" i="8" s="1"/>
  <c r="E179" i="8" s="1"/>
  <c r="I17" i="8"/>
  <c r="C18" i="8"/>
  <c r="D18" i="8" s="1"/>
  <c r="E18" i="8" s="1"/>
  <c r="I131" i="8"/>
  <c r="C132" i="8"/>
  <c r="D132" i="8" s="1"/>
  <c r="E132" i="8" s="1"/>
  <c r="I74" i="8"/>
  <c r="C75" i="8"/>
  <c r="D75" i="8" s="1"/>
  <c r="E75" i="8" s="1"/>
  <c r="C41" i="8"/>
  <c r="D41" i="8" s="1"/>
  <c r="E41" i="8" s="1"/>
  <c r="I40" i="8"/>
  <c r="C49" i="8"/>
  <c r="D49" i="8" s="1"/>
  <c r="E49" i="8" s="1"/>
  <c r="I48" i="8"/>
  <c r="C17" i="8"/>
  <c r="D17" i="8" s="1"/>
  <c r="E17" i="8" s="1"/>
  <c r="I16" i="8"/>
  <c r="I84" i="8"/>
  <c r="C85" i="8"/>
  <c r="D85" i="8" s="1"/>
  <c r="E85" i="8" s="1"/>
  <c r="I73" i="8"/>
  <c r="C74" i="8"/>
  <c r="D74" i="8" s="1"/>
  <c r="E74" i="8" s="1"/>
  <c r="I13" i="8"/>
  <c r="C14" i="8"/>
  <c r="D14" i="8" s="1"/>
  <c r="E14" i="8" s="1"/>
  <c r="I153" i="8"/>
  <c r="C154" i="8"/>
  <c r="D154" i="8" s="1"/>
  <c r="E154" i="8" s="1"/>
  <c r="I11" i="8"/>
  <c r="C12" i="8"/>
  <c r="D12" i="8" s="1"/>
  <c r="E12" i="8" s="1"/>
  <c r="D11" i="8"/>
  <c r="E11" i="8" s="1"/>
  <c r="I110" i="8"/>
  <c r="C111" i="8"/>
  <c r="D111" i="8" s="1"/>
  <c r="E111" i="8" s="1"/>
  <c r="I35" i="8"/>
  <c r="C36" i="8"/>
  <c r="D36" i="8" s="1"/>
  <c r="E36" i="8" s="1"/>
  <c r="I29" i="8"/>
  <c r="C30" i="8"/>
  <c r="D30" i="8" s="1"/>
  <c r="E30" i="8" s="1"/>
  <c r="I159" i="8"/>
  <c r="C160" i="8"/>
  <c r="D160" i="8" s="1"/>
  <c r="E160" i="8" s="1"/>
  <c r="C57" i="8"/>
  <c r="D57" i="8" s="1"/>
  <c r="E57" i="8" s="1"/>
  <c r="I56" i="8"/>
  <c r="I77" i="8"/>
  <c r="C78" i="8"/>
  <c r="D78" i="8" s="1"/>
  <c r="E78" i="8" s="1"/>
  <c r="C45" i="8"/>
  <c r="D45" i="8" s="1"/>
  <c r="E45" i="8" s="1"/>
  <c r="I44" i="8"/>
  <c r="I185" i="8"/>
  <c r="C186" i="8"/>
  <c r="D186" i="8" s="1"/>
  <c r="E186" i="8" s="1"/>
  <c r="I137" i="8"/>
  <c r="C138" i="8"/>
  <c r="D138" i="8" s="1"/>
  <c r="E138" i="8" s="1"/>
  <c r="C47" i="8"/>
  <c r="D47" i="8" s="1"/>
  <c r="E47" i="8" s="1"/>
  <c r="I46" i="8"/>
  <c r="I132" i="8"/>
  <c r="C133" i="8"/>
  <c r="D133" i="8" s="1"/>
  <c r="E133" i="8" s="1"/>
  <c r="I42" i="8"/>
  <c r="C43" i="8"/>
  <c r="D43" i="8" s="1"/>
  <c r="E43" i="8" s="1"/>
  <c r="I68" i="8"/>
  <c r="C69" i="8"/>
  <c r="D69" i="8" s="1"/>
  <c r="E69" i="8" s="1"/>
  <c r="I127" i="8"/>
  <c r="C128" i="8"/>
  <c r="D128" i="8" s="1"/>
  <c r="E128" i="8" s="1"/>
  <c r="I63" i="8"/>
  <c r="C64" i="8"/>
  <c r="D64" i="8" s="1"/>
  <c r="E64" i="8" s="1"/>
  <c r="C54" i="8"/>
  <c r="D54" i="8" s="1"/>
  <c r="E54" i="8" s="1"/>
  <c r="I53" i="8"/>
  <c r="I82" i="8"/>
  <c r="C83" i="8"/>
  <c r="D83" i="8" s="1"/>
  <c r="E83" i="8" s="1"/>
  <c r="I147" i="8"/>
  <c r="C148" i="8"/>
  <c r="D148" i="8" s="1"/>
  <c r="E148" i="8" s="1"/>
  <c r="I90" i="8"/>
  <c r="C91" i="8"/>
  <c r="D91" i="8" s="1"/>
  <c r="E91" i="8" s="1"/>
  <c r="I103" i="8"/>
  <c r="C104" i="8"/>
  <c r="D104" i="8" s="1"/>
  <c r="E104" i="8" s="1"/>
  <c r="I157" i="8"/>
  <c r="C158" i="8"/>
  <c r="D158" i="8" s="1"/>
  <c r="E158" i="8" s="1"/>
  <c r="C13" i="8"/>
  <c r="D13" i="8" s="1"/>
  <c r="E13" i="8" s="1"/>
  <c r="I12" i="8"/>
  <c r="I27" i="8"/>
  <c r="C28" i="8"/>
  <c r="D28" i="8" s="1"/>
  <c r="E28" i="8" s="1"/>
  <c r="I98" i="8"/>
  <c r="C99" i="8"/>
  <c r="D99" i="8" s="1"/>
  <c r="E99" i="8" s="1"/>
  <c r="I181" i="8"/>
  <c r="C182" i="8"/>
  <c r="D182" i="8" s="1"/>
  <c r="E182" i="8" s="1"/>
  <c r="I65" i="8"/>
  <c r="C66" i="8"/>
  <c r="D66" i="8" s="1"/>
  <c r="E66" i="8" s="1"/>
  <c r="I155" i="8"/>
  <c r="C156" i="8"/>
  <c r="D156" i="8" s="1"/>
  <c r="E156" i="8" s="1"/>
  <c r="I151" i="8"/>
  <c r="C152" i="8"/>
  <c r="D152" i="8" s="1"/>
  <c r="E152" i="8" s="1"/>
  <c r="C24" i="8"/>
  <c r="D24" i="8" s="1"/>
  <c r="E24" i="8" s="1"/>
  <c r="I23" i="8"/>
  <c r="I188" i="8"/>
  <c r="C189" i="8"/>
  <c r="D189" i="8" s="1"/>
  <c r="E189" i="8" s="1"/>
  <c r="C34" i="8"/>
  <c r="D34" i="8" s="1"/>
  <c r="E34" i="8" s="1"/>
  <c r="I33" i="8"/>
  <c r="I112" i="8"/>
  <c r="C113" i="8"/>
  <c r="D113" i="8" s="1"/>
  <c r="E113" i="8" s="1"/>
  <c r="I133" i="8"/>
  <c r="C134" i="8"/>
  <c r="D134" i="8" s="1"/>
  <c r="E134" i="8" s="1"/>
  <c r="I118" i="8"/>
  <c r="C119" i="8"/>
  <c r="D119" i="8" s="1"/>
  <c r="E119" i="8" s="1"/>
  <c r="I106" i="8"/>
  <c r="C107" i="8"/>
  <c r="D107" i="8" s="1"/>
  <c r="E107" i="8" s="1"/>
  <c r="I120" i="8"/>
  <c r="C121" i="8"/>
  <c r="D121" i="8" s="1"/>
  <c r="E121" i="8" s="1"/>
  <c r="I172" i="8"/>
  <c r="C173" i="8"/>
  <c r="D173" i="8" s="1"/>
  <c r="E173" i="8" s="1"/>
  <c r="I96" i="8"/>
  <c r="C97" i="8"/>
  <c r="D97" i="8" s="1"/>
  <c r="E97" i="8" s="1"/>
  <c r="I116" i="8"/>
  <c r="C117" i="8"/>
  <c r="D117" i="8" s="1"/>
  <c r="E117" i="8" s="1"/>
  <c r="I174" i="8"/>
  <c r="C175" i="8"/>
  <c r="D175" i="8" s="1"/>
  <c r="E175" i="8" s="1"/>
  <c r="I189" i="8"/>
  <c r="C190" i="8"/>
  <c r="D190" i="8" s="1"/>
  <c r="E190" i="8" s="1"/>
  <c r="I119" i="8"/>
  <c r="C120" i="8"/>
  <c r="D120" i="8" s="1"/>
  <c r="E120" i="8" s="1"/>
  <c r="C157" i="8"/>
  <c r="D157" i="8" s="1"/>
  <c r="E157" i="8" s="1"/>
  <c r="I156" i="8"/>
  <c r="I79" i="8"/>
  <c r="C80" i="8"/>
  <c r="D80" i="8" s="1"/>
  <c r="E80" i="8" s="1"/>
  <c r="I28" i="8"/>
  <c r="C29" i="8"/>
  <c r="D29" i="8" s="1"/>
  <c r="E29" i="8" s="1"/>
  <c r="I87" i="8"/>
  <c r="C88" i="8"/>
  <c r="D88" i="8" s="1"/>
  <c r="E88" i="8" s="1"/>
  <c r="I143" i="8"/>
  <c r="C144" i="8"/>
  <c r="D144" i="8" s="1"/>
  <c r="E144" i="8" s="1"/>
  <c r="I164" i="8"/>
  <c r="C165" i="8"/>
  <c r="D165" i="8" s="1"/>
  <c r="E165" i="8" s="1"/>
  <c r="I169" i="8"/>
  <c r="C170" i="8"/>
  <c r="D170" i="8" s="1"/>
  <c r="E170" i="8" s="1"/>
  <c r="I135" i="8"/>
  <c r="C136" i="8"/>
  <c r="D136" i="8" s="1"/>
  <c r="E136" i="8" s="1"/>
  <c r="C42" i="8"/>
  <c r="D42" i="8" s="1"/>
  <c r="E42" i="8" s="1"/>
  <c r="I41" i="8"/>
  <c r="C44" i="8"/>
  <c r="D44" i="8" s="1"/>
  <c r="E44" i="8" s="1"/>
  <c r="I43" i="8"/>
  <c r="I66" i="8"/>
  <c r="C67" i="8"/>
  <c r="D67" i="8" s="1"/>
  <c r="E67" i="8" s="1"/>
  <c r="I80" i="8"/>
  <c r="C81" i="8"/>
  <c r="D81" i="8" s="1"/>
  <c r="E81" i="8" s="1"/>
  <c r="I93" i="8"/>
  <c r="C94" i="8"/>
  <c r="D94" i="8" s="1"/>
  <c r="E94" i="8" s="1"/>
  <c r="I179" i="8"/>
  <c r="C180" i="8"/>
  <c r="D180" i="8" s="1"/>
  <c r="E180" i="8" s="1"/>
  <c r="I129" i="8"/>
  <c r="C130" i="8"/>
  <c r="D130" i="8" s="1"/>
  <c r="E130" i="8" s="1"/>
  <c r="I187" i="8"/>
  <c r="C188" i="8"/>
  <c r="D188" i="8" s="1"/>
  <c r="E188" i="8" s="1"/>
  <c r="I115" i="8"/>
  <c r="C116" i="8"/>
  <c r="D116" i="8" s="1"/>
  <c r="E116" i="8" s="1"/>
  <c r="I30" i="8"/>
  <c r="C31" i="8"/>
  <c r="D31" i="8" s="1"/>
  <c r="E31" i="8" s="1"/>
  <c r="I22" i="8"/>
  <c r="C23" i="8"/>
  <c r="D23" i="8" s="1"/>
  <c r="E23" i="8" s="1"/>
  <c r="I95" i="8"/>
  <c r="C96" i="8"/>
  <c r="D96" i="8" s="1"/>
  <c r="E96" i="8" s="1"/>
  <c r="I186" i="8"/>
  <c r="C187" i="8"/>
  <c r="D187" i="8" s="1"/>
  <c r="E187" i="8" s="1"/>
  <c r="C63" i="8"/>
  <c r="D63" i="8" s="1"/>
  <c r="E63" i="8" s="1"/>
  <c r="I62" i="8"/>
  <c r="C161" i="8"/>
  <c r="D161" i="8" s="1"/>
  <c r="E161" i="8" s="1"/>
  <c r="I160" i="8"/>
  <c r="I149" i="8"/>
  <c r="C150" i="8"/>
  <c r="D150" i="8" s="1"/>
  <c r="E150" i="8" s="1"/>
  <c r="I60" i="8"/>
  <c r="C61" i="8"/>
  <c r="D61" i="8" s="1"/>
  <c r="E61" i="8" s="1"/>
  <c r="I70" i="8"/>
  <c r="C71" i="8"/>
  <c r="D71" i="8" s="1"/>
  <c r="E71" i="8" s="1"/>
  <c r="I154" i="8"/>
  <c r="C155" i="8"/>
  <c r="D155" i="8" s="1"/>
  <c r="E155" i="8" s="1"/>
  <c r="I85" i="8"/>
  <c r="C86" i="8"/>
  <c r="D86" i="8" s="1"/>
  <c r="E86" i="8" s="1"/>
  <c r="I52" i="8"/>
  <c r="C53" i="8"/>
  <c r="D53" i="8" s="1"/>
  <c r="E53" i="8" s="1"/>
  <c r="I183" i="8"/>
  <c r="C184" i="8"/>
  <c r="D184" i="8" s="1"/>
  <c r="E184" i="8" s="1"/>
  <c r="I101" i="8"/>
  <c r="C102" i="8"/>
  <c r="D102" i="8" s="1"/>
  <c r="E102" i="8" s="1"/>
  <c r="C15" i="8"/>
  <c r="D15" i="8" s="1"/>
  <c r="E15" i="8" s="1"/>
  <c r="I14" i="8"/>
  <c r="I163" i="8"/>
  <c r="C164" i="8"/>
  <c r="D164" i="8" s="1"/>
  <c r="E164" i="8" s="1"/>
  <c r="C58" i="8"/>
  <c r="D58" i="8" s="1"/>
  <c r="E58" i="8" s="1"/>
  <c r="I57" i="8"/>
  <c r="I111" i="8"/>
  <c r="C112" i="8"/>
  <c r="D112" i="8" s="1"/>
  <c r="E112" i="8" s="1"/>
  <c r="I58" i="8"/>
  <c r="C59" i="8"/>
  <c r="D59" i="8" s="1"/>
  <c r="E59" i="8" s="1"/>
  <c r="I130" i="8"/>
  <c r="C131" i="8"/>
  <c r="D131" i="8" s="1"/>
  <c r="E131" i="8" s="1"/>
  <c r="I86" i="8"/>
  <c r="C87" i="8"/>
  <c r="D87" i="8" s="1"/>
  <c r="E87" i="8" s="1"/>
  <c r="I31" i="8"/>
  <c r="C32" i="8"/>
  <c r="D32" i="8" s="1"/>
  <c r="E32" i="8" s="1"/>
  <c r="I166" i="8"/>
  <c r="C167" i="8"/>
  <c r="D167" i="8" s="1"/>
  <c r="E167" i="8" s="1"/>
  <c r="I128" i="8"/>
  <c r="C129" i="8"/>
  <c r="D129" i="8" s="1"/>
  <c r="E129" i="8" s="1"/>
  <c r="I72" i="8"/>
  <c r="C73" i="8"/>
  <c r="D73" i="8" s="1"/>
  <c r="E73" i="8" s="1"/>
  <c r="I173" i="8"/>
  <c r="C174" i="8"/>
  <c r="D174" i="8" s="1"/>
  <c r="E174" i="8" s="1"/>
  <c r="C55" i="8"/>
  <c r="D55" i="8" s="1"/>
  <c r="E55" i="8" s="1"/>
  <c r="I54" i="8"/>
  <c r="I114" i="8"/>
  <c r="C115" i="8"/>
  <c r="D115" i="8" s="1"/>
  <c r="E115" i="8" s="1"/>
  <c r="C84" i="8"/>
  <c r="D84" i="8" s="1"/>
  <c r="E84" i="8" s="1"/>
  <c r="I83" i="8"/>
  <c r="I109" i="8"/>
  <c r="C110" i="8"/>
  <c r="D110" i="8" s="1"/>
  <c r="E110" i="8" s="1"/>
  <c r="I18" i="8"/>
  <c r="C19" i="8"/>
  <c r="D19" i="8" s="1"/>
  <c r="E19" i="8" s="1"/>
  <c r="I76" i="8"/>
  <c r="C77" i="8"/>
  <c r="D77" i="8" s="1"/>
  <c r="E77" i="8" s="1"/>
  <c r="I50" i="8"/>
  <c r="C51" i="8"/>
  <c r="D51" i="8" s="1"/>
  <c r="E51" i="8" s="1"/>
  <c r="I152" i="8"/>
  <c r="C153" i="8"/>
  <c r="D153" i="8" s="1"/>
  <c r="E153" i="8" s="1"/>
  <c r="C21" i="8"/>
  <c r="D21" i="8" s="1"/>
  <c r="E21" i="8" s="1"/>
  <c r="I20" i="8"/>
  <c r="C16" i="8"/>
  <c r="D16" i="8" s="1"/>
  <c r="E16" i="8" s="1"/>
  <c r="I15" i="8"/>
  <c r="I184" i="8"/>
  <c r="C185" i="8"/>
  <c r="D185" i="8" s="1"/>
  <c r="E185" i="8" s="1"/>
  <c r="I91" i="8"/>
  <c r="C92" i="8"/>
  <c r="D92" i="8" s="1"/>
  <c r="E92" i="8" s="1"/>
  <c r="I177" i="8"/>
  <c r="C178" i="8"/>
  <c r="D178" i="8" s="1"/>
  <c r="E178" i="8" s="1"/>
  <c r="C72" i="8"/>
  <c r="D72" i="8" s="1"/>
  <c r="E72" i="8" s="1"/>
  <c r="I71" i="8"/>
  <c r="I55" i="8"/>
  <c r="C56" i="8"/>
  <c r="D56" i="8" s="1"/>
  <c r="E56" i="8" s="1"/>
  <c r="I165" i="8"/>
  <c r="C166" i="8"/>
  <c r="D166" i="8" s="1"/>
  <c r="E166" i="8" s="1"/>
  <c r="I161" i="8"/>
  <c r="C162" i="8"/>
  <c r="D162" i="8" s="1"/>
  <c r="E162" i="8" s="1"/>
  <c r="I78" i="8"/>
  <c r="C79" i="8"/>
  <c r="D79" i="8" s="1"/>
  <c r="E79" i="8" s="1"/>
  <c r="I94" i="8"/>
  <c r="C95" i="8"/>
  <c r="D95" i="8" s="1"/>
  <c r="E95" i="8" s="1"/>
  <c r="I162" i="8"/>
  <c r="C163" i="8"/>
  <c r="D163" i="8" s="1"/>
  <c r="E163" i="8" s="1"/>
  <c r="I99" i="8"/>
  <c r="C100" i="8"/>
  <c r="D100" i="8" s="1"/>
  <c r="E100" i="8" s="1"/>
  <c r="I136" i="8"/>
  <c r="C137" i="8"/>
  <c r="D137" i="8" s="1"/>
  <c r="E137" i="8" s="1"/>
  <c r="I122" i="8"/>
  <c r="C123" i="8"/>
  <c r="D123" i="8" s="1"/>
  <c r="E123" i="8" s="1"/>
  <c r="I142" i="8"/>
  <c r="C143" i="8"/>
  <c r="D143" i="8" s="1"/>
  <c r="E143" i="8" s="1"/>
  <c r="I138" i="8"/>
  <c r="C139" i="8"/>
  <c r="D139" i="8" s="1"/>
  <c r="E139" i="8" s="1"/>
  <c r="I117" i="8"/>
  <c r="C118" i="8"/>
  <c r="D118" i="8" s="1"/>
  <c r="E118" i="8" s="1"/>
  <c r="I175" i="8"/>
  <c r="C176" i="8"/>
  <c r="D176" i="8" s="1"/>
  <c r="E176" i="8" s="1"/>
  <c r="I140" i="8"/>
  <c r="C141" i="8"/>
  <c r="D141" i="8" s="1"/>
  <c r="E141" i="8" s="1"/>
  <c r="I45" i="8"/>
  <c r="C46" i="8"/>
  <c r="D46" i="8" s="1"/>
  <c r="E46" i="8" s="1"/>
  <c r="I38" i="8"/>
  <c r="C39" i="8"/>
  <c r="D39" i="8" s="1"/>
  <c r="E39" i="8" s="1"/>
  <c r="I26" i="8"/>
  <c r="C27" i="8"/>
  <c r="D27" i="8" s="1"/>
  <c r="E27" i="8" s="1"/>
  <c r="C48" i="8"/>
  <c r="D48" i="8" s="1"/>
  <c r="E48" i="8" s="1"/>
  <c r="I47" i="8"/>
  <c r="I34" i="8"/>
  <c r="C35" i="8"/>
  <c r="D35" i="8" s="1"/>
  <c r="E35" i="8" s="1"/>
  <c r="C38" i="8"/>
  <c r="D38" i="8" s="1"/>
  <c r="E38" i="8" s="1"/>
  <c r="I37" i="8"/>
  <c r="I67" i="8"/>
  <c r="C68" i="8"/>
  <c r="D68" i="8" s="1"/>
  <c r="E68" i="8" s="1"/>
  <c r="I88" i="8"/>
  <c r="C89" i="8"/>
  <c r="D89" i="8" s="1"/>
  <c r="E89" i="8" s="1"/>
  <c r="I36" i="8"/>
  <c r="C37" i="8"/>
  <c r="D37" i="8" s="1"/>
  <c r="E37" i="8" s="1"/>
  <c r="I100" i="8"/>
  <c r="C101" i="8"/>
  <c r="D101" i="8" s="1"/>
  <c r="E101" i="8" s="1"/>
  <c r="I170" i="8"/>
  <c r="C171" i="8"/>
  <c r="D171" i="8" s="1"/>
  <c r="E171" i="8" s="1"/>
  <c r="I92" i="8"/>
  <c r="C93" i="8"/>
  <c r="D93" i="8" s="1"/>
  <c r="E93" i="8" s="1"/>
  <c r="I51" i="8"/>
  <c r="C52" i="8"/>
  <c r="D52" i="8" s="1"/>
  <c r="E52" i="8" s="1"/>
  <c r="I182" i="8"/>
  <c r="C183" i="8"/>
  <c r="D183" i="8" s="1"/>
  <c r="E183" i="8" s="1"/>
  <c r="I32" i="8"/>
  <c r="C33" i="8"/>
  <c r="D33" i="8" s="1"/>
  <c r="E33" i="8" s="1"/>
  <c r="I121" i="8"/>
  <c r="C122" i="8"/>
  <c r="D122" i="8" s="1"/>
  <c r="E122" i="8" s="1"/>
  <c r="I107" i="8"/>
  <c r="C108" i="8"/>
  <c r="D108" i="8" s="1"/>
  <c r="E108" i="8" s="1"/>
  <c r="I144" i="8"/>
  <c r="C145" i="8"/>
  <c r="D145" i="8" s="1"/>
  <c r="E145" i="8" s="1"/>
  <c r="I158" i="8"/>
  <c r="C159" i="8"/>
  <c r="D159" i="8" s="1"/>
  <c r="E159" i="8" s="1"/>
  <c r="E6" i="23" l="1"/>
  <c r="E10" i="23" s="1"/>
  <c r="E11" i="23" s="1"/>
  <c r="E13" i="23" s="1"/>
  <c r="C6" i="23"/>
  <c r="C10" i="23" s="1"/>
  <c r="C11" i="23" s="1"/>
  <c r="C13" i="23" s="1"/>
  <c r="G6" i="23"/>
  <c r="G10" i="23" s="1"/>
  <c r="G11" i="23" s="1"/>
  <c r="G13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Weinstein CPA</author>
  </authors>
  <commentList>
    <comment ref="B2" authorId="0" shapeId="0" xr:uid="{E6D7555B-93D9-4D74-894F-BC5591B2538A}">
      <text>
        <r>
          <rPr>
            <sz val="9"/>
            <color indexed="81"/>
            <rFont val="Tahoma"/>
            <family val="2"/>
          </rPr>
          <t>Inception date of mortgage</t>
        </r>
      </text>
    </comment>
    <comment ref="B8" authorId="0" shapeId="0" xr:uid="{6B712927-DDFA-400B-8CBD-6D66E241181B}">
      <text>
        <r>
          <rPr>
            <sz val="9"/>
            <color indexed="81"/>
            <rFont val="Tahoma"/>
            <family val="2"/>
          </rPr>
          <t>From closing statement. Different rate should be entered for 15 year and 30 year rate.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Weinstein CPA</author>
  </authors>
  <commentList>
    <comment ref="H10" authorId="0" shapeId="0" xr:uid="{08B245FF-A0AB-499C-A51A-83323881DA14}">
      <text>
        <r>
          <rPr>
            <sz val="9"/>
            <color indexed="81"/>
            <rFont val="Tahoma"/>
            <family val="2"/>
          </rPr>
          <t>Appreciation based on growth rate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Weinstein CPA</author>
  </authors>
  <commentList>
    <comment ref="H10" authorId="0" shapeId="0" xr:uid="{87AD471D-742A-4809-828C-F52F4848F4E7}">
      <text>
        <r>
          <rPr>
            <sz val="9"/>
            <color indexed="81"/>
            <rFont val="Tahoma"/>
            <family val="2"/>
          </rPr>
          <t>Appreciation based on growth rate.</t>
        </r>
      </text>
    </comment>
  </commentList>
</comments>
</file>

<file path=xl/sharedStrings.xml><?xml version="1.0" encoding="utf-8"?>
<sst xmlns="http://schemas.openxmlformats.org/spreadsheetml/2006/main" count="83" uniqueCount="45">
  <si>
    <t>Mortgage Date Closing</t>
  </si>
  <si>
    <t>Growth Rate</t>
  </si>
  <si>
    <t>%</t>
  </si>
  <si>
    <t>Inflation rate</t>
  </si>
  <si>
    <t>Purchase</t>
  </si>
  <si>
    <t>Loan
"Amount Borrowed"</t>
  </si>
  <si>
    <t xml:space="preserve">Term </t>
  </si>
  <si>
    <r>
      <rPr>
        <b/>
        <sz val="9"/>
        <color theme="0"/>
        <rFont val="Calibri"/>
        <family val="2"/>
      </rPr>
      <t xml:space="preserve"> →</t>
    </r>
    <r>
      <rPr>
        <b/>
        <sz val="9"/>
        <color theme="0"/>
        <rFont val="Arial"/>
        <family val="2"/>
      </rPr>
      <t xml:space="preserve"> Locked.  Forecasts are for 30 or 15 year terms</t>
    </r>
  </si>
  <si>
    <t>Revenues / Receipts</t>
  </si>
  <si>
    <t>Mortgage Interest</t>
  </si>
  <si>
    <t>From 
amortiztion</t>
  </si>
  <si>
    <t>Real Estate taxes</t>
  </si>
  <si>
    <t>Homeowners Association Fee</t>
  </si>
  <si>
    <t>Utitities and other</t>
  </si>
  <si>
    <t>Net</t>
  </si>
  <si>
    <t>15 Yr Payment</t>
  </si>
  <si>
    <t>Homeowners Association Fees</t>
  </si>
  <si>
    <t>Net operating rental income</t>
  </si>
  <si>
    <t>Operating Margin</t>
  </si>
  <si>
    <t>Total expenses</t>
  </si>
  <si>
    <t>30 Yr Payment</t>
  </si>
  <si>
    <t>30 Year Mortgage</t>
  </si>
  <si>
    <t>Rental Revenues</t>
  </si>
  <si>
    <t>Loan</t>
  </si>
  <si>
    <t>Rate</t>
  </si>
  <si>
    <t>Payment</t>
  </si>
  <si>
    <t>years</t>
  </si>
  <si>
    <t>#</t>
  </si>
  <si>
    <t>Month</t>
  </si>
  <si>
    <t>Beginning
Balance</t>
  </si>
  <si>
    <t>Principal
15 Yrs</t>
  </si>
  <si>
    <t>Interest
15 Yrs</t>
  </si>
  <si>
    <t>Ending
Balance</t>
  </si>
  <si>
    <t>FMV</t>
  </si>
  <si>
    <t>Equity</t>
  </si>
  <si>
    <t>Principal
30 Yrs</t>
  </si>
  <si>
    <t>Interest
30 Yrs</t>
  </si>
  <si>
    <t>Questions?
David@Davidweinsteincpa.com
☎️  (212) 653-8802</t>
  </si>
  <si>
    <t>15
Yr Mortgage</t>
  </si>
  <si>
    <t>30
Yr Mortgage</t>
  </si>
  <si>
    <t>15 or 30 years</t>
  </si>
  <si>
    <t>*Airbnb Commission</t>
  </si>
  <si>
    <t>* At 2%</t>
  </si>
  <si>
    <t>*Loan Rate</t>
  </si>
  <si>
    <t>* 30 year rate assumed to be 100 basis points over 15 year.  In other words for more accurate forecasts, over ride cell D9 or the 30 year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</si>
</sst>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_(&quot;$&quot;* #,##0_);_(&quot;$&quot;* \(#,##0\);_(&quot;$&quot;* &quot;-&quot;??_);_(@_)"/>
    <numFmt numFmtId="166" formatCode="_(* #,##0.000_);_(* \(#,##0.000\);_(* &quot;-&quot;??_);_(@_)"/>
    <numFmt numFmtId="167" formatCode="_(* #,##0_);_(* \(#,##0\);_(* &quot;-&quot;??_);_(@_)"/>
    <numFmt numFmtId="168" formatCode="0.000%"/>
    <numFmt numFmtId="169" formatCode="[$-409]mmm\-yy;@"/>
    <numFmt numFmtId="170" formatCode="0.0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Playfair Display"/>
      <family val="3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0"/>
      <name val="Calibri"/>
      <family val="2"/>
    </font>
    <font>
      <sz val="9"/>
      <color rgb="FF000000"/>
      <name val="Arial"/>
      <family val="2"/>
    </font>
    <font>
      <sz val="9"/>
      <color indexed="81"/>
      <name val="Tahoma"/>
      <family val="2"/>
    </font>
    <font>
      <sz val="14"/>
      <color rgb="FF000000"/>
      <name val="Playfair Display"/>
      <family val="3"/>
    </font>
    <font>
      <sz val="14"/>
      <color theme="0"/>
      <name val="Playfair Display"/>
      <family val="3"/>
    </font>
    <font>
      <sz val="12"/>
      <color rgb="FF000000"/>
      <name val="Arial"/>
      <family val="2"/>
    </font>
    <font>
      <u/>
      <sz val="12"/>
      <color rgb="FF000000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i/>
      <sz val="11"/>
      <color theme="1"/>
      <name val="Calibri"/>
      <family val="2"/>
      <scheme val="minor"/>
    </font>
    <font>
      <sz val="16"/>
      <color theme="3"/>
      <name val="Playfair Display"/>
      <family val="3"/>
    </font>
    <font>
      <u val="double"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Playfair Display"/>
      <family val="3"/>
    </font>
    <font>
      <sz val="12"/>
      <name val="Playfair Display"/>
      <family val="3"/>
    </font>
    <font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0" fontId="6" fillId="4" borderId="0" xfId="0" applyFont="1" applyFill="1" applyAlignment="1">
      <alignment wrapText="1"/>
    </xf>
    <xf numFmtId="0" fontId="0" fillId="0" borderId="0" xfId="0" applyAlignment="1" applyProtection="1">
      <alignment horizontal="center" vertical="center"/>
      <protection locked="0"/>
    </xf>
    <xf numFmtId="167" fontId="0" fillId="0" borderId="0" xfId="1" applyNumberFormat="1" applyFont="1"/>
    <xf numFmtId="9" fontId="0" fillId="0" borderId="0" xfId="0" applyNumberFormat="1"/>
    <xf numFmtId="168" fontId="0" fillId="0" borderId="0" xfId="0" applyNumberFormat="1"/>
    <xf numFmtId="44" fontId="0" fillId="0" borderId="0" xfId="2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169" fontId="0" fillId="0" borderId="0" xfId="0" applyNumberFormat="1"/>
    <xf numFmtId="43" fontId="0" fillId="0" borderId="0" xfId="1" applyFont="1"/>
    <xf numFmtId="8" fontId="0" fillId="0" borderId="0" xfId="0" applyNumberFormat="1"/>
    <xf numFmtId="8" fontId="0" fillId="0" borderId="0" xfId="1" applyNumberFormat="1" applyFont="1"/>
    <xf numFmtId="170" fontId="0" fillId="0" borderId="0" xfId="3" applyNumberFormat="1" applyFont="1"/>
    <xf numFmtId="13" fontId="0" fillId="0" borderId="0" xfId="0" applyNumberFormat="1" applyProtection="1">
      <protection locked="0"/>
    </xf>
    <xf numFmtId="0" fontId="0" fillId="5" borderId="0" xfId="0" applyFill="1" applyProtection="1">
      <protection locked="0"/>
    </xf>
    <xf numFmtId="0" fontId="0" fillId="5" borderId="0" xfId="0" applyFill="1"/>
    <xf numFmtId="0" fontId="0" fillId="5" borderId="0" xfId="0" applyFill="1" applyAlignment="1" applyProtection="1">
      <alignment horizontal="right" vertical="center"/>
      <protection locked="0"/>
    </xf>
    <xf numFmtId="0" fontId="0" fillId="5" borderId="0" xfId="0" applyFill="1" applyAlignment="1">
      <alignment horizontal="right"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165" fontId="0" fillId="5" borderId="1" xfId="0" applyNumberFormat="1" applyFill="1" applyBorder="1"/>
    <xf numFmtId="0" fontId="2" fillId="2" borderId="0" xfId="0" applyFont="1" applyFill="1" applyAlignment="1" applyProtection="1">
      <alignment horizontal="center" wrapText="1"/>
      <protection locked="0"/>
    </xf>
    <xf numFmtId="0" fontId="10" fillId="5" borderId="0" xfId="0" applyFont="1" applyFill="1" applyAlignment="1">
      <alignment horizontal="right"/>
    </xf>
    <xf numFmtId="0" fontId="3" fillId="5" borderId="0" xfId="0" applyFont="1" applyFill="1"/>
    <xf numFmtId="10" fontId="3" fillId="5" borderId="0" xfId="0" applyNumberFormat="1" applyFont="1" applyFill="1"/>
    <xf numFmtId="0" fontId="12" fillId="5" borderId="0" xfId="0" applyFont="1" applyFill="1" applyAlignment="1">
      <alignment horizontal="right"/>
    </xf>
    <xf numFmtId="0" fontId="13" fillId="5" borderId="0" xfId="0" applyFont="1" applyFill="1" applyAlignment="1">
      <alignment horizontal="center"/>
    </xf>
    <xf numFmtId="0" fontId="12" fillId="5" borderId="0" xfId="0" applyFont="1" applyFill="1"/>
    <xf numFmtId="165" fontId="12" fillId="5" borderId="2" xfId="2" applyNumberFormat="1" applyFont="1" applyFill="1" applyBorder="1"/>
    <xf numFmtId="167" fontId="12" fillId="5" borderId="0" xfId="1" applyNumberFormat="1" applyFont="1" applyFill="1"/>
    <xf numFmtId="167" fontId="12" fillId="5" borderId="2" xfId="1" applyNumberFormat="1" applyFont="1" applyFill="1" applyBorder="1"/>
    <xf numFmtId="167" fontId="12" fillId="5" borderId="0" xfId="0" applyNumberFormat="1" applyFont="1" applyFill="1"/>
    <xf numFmtId="167" fontId="15" fillId="5" borderId="0" xfId="1" applyNumberFormat="1" applyFont="1" applyFill="1"/>
    <xf numFmtId="0" fontId="15" fillId="5" borderId="0" xfId="0" applyFont="1" applyFill="1"/>
    <xf numFmtId="10" fontId="15" fillId="5" borderId="0" xfId="3" applyNumberFormat="1" applyFont="1" applyFill="1"/>
    <xf numFmtId="0" fontId="15" fillId="5" borderId="0" xfId="0" applyFont="1" applyFill="1" applyAlignment="1">
      <alignment horizontal="right"/>
    </xf>
    <xf numFmtId="167" fontId="15" fillId="5" borderId="3" xfId="1" applyNumberFormat="1" applyFont="1" applyFill="1" applyBorder="1"/>
    <xf numFmtId="0" fontId="17" fillId="0" borderId="0" xfId="0" applyFont="1" applyAlignment="1">
      <alignment horizontal="center" vertical="center" wrapText="1"/>
    </xf>
    <xf numFmtId="0" fontId="14" fillId="6" borderId="0" xfId="0" applyFont="1" applyFill="1" applyAlignment="1">
      <alignment horizontal="left" vertical="center"/>
    </xf>
    <xf numFmtId="167" fontId="14" fillId="6" borderId="0" xfId="0" applyNumberFormat="1" applyFont="1" applyFill="1" applyAlignment="1">
      <alignment horizontal="left" vertical="center"/>
    </xf>
    <xf numFmtId="167" fontId="15" fillId="5" borderId="2" xfId="1" applyNumberFormat="1" applyFont="1" applyFill="1" applyBorder="1"/>
    <xf numFmtId="10" fontId="18" fillId="5" borderId="0" xfId="3" applyNumberFormat="1" applyFont="1" applyFill="1"/>
    <xf numFmtId="165" fontId="12" fillId="5" borderId="1" xfId="2" applyNumberFormat="1" applyFont="1" applyFill="1" applyBorder="1"/>
    <xf numFmtId="164" fontId="0" fillId="5" borderId="0" xfId="0" applyNumberFormat="1" applyFill="1" applyBorder="1" applyAlignment="1" applyProtection="1">
      <alignment vertical="center"/>
      <protection locked="0"/>
    </xf>
    <xf numFmtId="2" fontId="3" fillId="5" borderId="0" xfId="0" applyNumberFormat="1" applyFont="1" applyFill="1" applyBorder="1" applyAlignment="1" applyProtection="1">
      <alignment vertical="center"/>
      <protection locked="0"/>
    </xf>
    <xf numFmtId="0" fontId="20" fillId="2" borderId="0" xfId="0" applyFont="1" applyFill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horizontal="center" wrapText="1"/>
      <protection locked="0"/>
    </xf>
    <xf numFmtId="164" fontId="0" fillId="5" borderId="5" xfId="0" applyNumberFormat="1" applyFill="1" applyBorder="1" applyAlignment="1" applyProtection="1">
      <alignment vertical="center"/>
      <protection locked="0"/>
    </xf>
    <xf numFmtId="2" fontId="3" fillId="5" borderId="5" xfId="0" applyNumberFormat="1" applyFont="1" applyFill="1" applyBorder="1" applyAlignment="1" applyProtection="1">
      <alignment vertical="center"/>
      <protection locked="0"/>
    </xf>
    <xf numFmtId="165" fontId="4" fillId="5" borderId="5" xfId="2" applyNumberFormat="1" applyFont="1" applyFill="1" applyBorder="1" applyAlignment="1" applyProtection="1">
      <alignment vertical="center"/>
      <protection locked="0"/>
    </xf>
    <xf numFmtId="166" fontId="4" fillId="5" borderId="5" xfId="1" applyNumberFormat="1" applyFont="1" applyFill="1" applyBorder="1" applyAlignment="1" applyProtection="1">
      <alignment vertical="center"/>
      <protection locked="0"/>
    </xf>
    <xf numFmtId="2" fontId="3" fillId="5" borderId="7" xfId="0" applyNumberFormat="1" applyFont="1" applyFill="1" applyBorder="1" applyAlignment="1" applyProtection="1">
      <alignment vertical="center"/>
      <protection locked="0"/>
    </xf>
    <xf numFmtId="165" fontId="4" fillId="5" borderId="7" xfId="2" applyNumberFormat="1" applyFont="1" applyFill="1" applyBorder="1" applyAlignment="1" applyProtection="1">
      <alignment vertical="center"/>
      <protection locked="0"/>
    </xf>
    <xf numFmtId="166" fontId="4" fillId="5" borderId="7" xfId="1" applyNumberFormat="1" applyFont="1" applyFill="1" applyBorder="1" applyAlignment="1" applyProtection="1">
      <alignment vertical="center"/>
      <protection locked="0"/>
    </xf>
    <xf numFmtId="164" fontId="0" fillId="5" borderId="6" xfId="0" applyNumberFormat="1" applyFill="1" applyBorder="1" applyAlignment="1" applyProtection="1">
      <alignment vertical="center"/>
      <protection locked="0"/>
    </xf>
    <xf numFmtId="167" fontId="4" fillId="5" borderId="7" xfId="1" applyNumberFormat="1" applyFont="1" applyFill="1" applyBorder="1" applyAlignment="1" applyProtection="1">
      <alignment vertical="center"/>
      <protection locked="0"/>
    </xf>
    <xf numFmtId="167" fontId="4" fillId="5" borderId="5" xfId="1" applyNumberFormat="1" applyFont="1" applyFill="1" applyBorder="1" applyAlignment="1" applyProtection="1">
      <alignment vertical="center"/>
      <protection locked="0"/>
    </xf>
    <xf numFmtId="0" fontId="0" fillId="5" borderId="6" xfId="0" applyFill="1" applyBorder="1" applyProtection="1">
      <protection locked="0"/>
    </xf>
    <xf numFmtId="0" fontId="19" fillId="5" borderId="0" xfId="0" applyFont="1" applyFill="1" applyAlignment="1">
      <alignment horizontal="right"/>
    </xf>
    <xf numFmtId="165" fontId="21" fillId="5" borderId="0" xfId="0" applyNumberFormat="1" applyFont="1" applyFill="1" applyAlignment="1">
      <alignment horizontal="center"/>
    </xf>
    <xf numFmtId="167" fontId="16" fillId="5" borderId="4" xfId="1" applyNumberFormat="1" applyFont="1" applyFill="1" applyBorder="1" applyAlignment="1" applyProtection="1">
      <alignment horizontal="center" vertical="center" wrapText="1"/>
    </xf>
    <xf numFmtId="167" fontId="16" fillId="5" borderId="0" xfId="1" applyNumberFormat="1" applyFont="1" applyFill="1" applyBorder="1" applyAlignment="1" applyProtection="1">
      <alignment horizontal="center" vertical="center" wrapText="1"/>
    </xf>
    <xf numFmtId="167" fontId="16" fillId="5" borderId="8" xfId="1" applyNumberFormat="1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22" fillId="0" borderId="0" xfId="0" applyFont="1" applyAlignment="1" applyProtection="1">
      <alignment horizontal="left"/>
      <protection locked="0"/>
    </xf>
    <xf numFmtId="9" fontId="11" fillId="5" borderId="0" xfId="0" applyNumberFormat="1" applyFont="1" applyFill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chartsheet" Target="chart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chartsheet" Target="chart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chartsheet" Target="chartsheets/sheet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chartsheet" Target="chartsheets/sheet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4.xml"/><Relationship Id="rId14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500" baseline="0"/>
              <a:t>15 Year Mortgage</a:t>
            </a:r>
          </a:p>
          <a:p>
            <a:pPr>
              <a:defRPr/>
            </a:pPr>
            <a:r>
              <a:rPr lang="en-US" sz="1500" baseline="0"/>
              <a:t>Principal vs Interest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384848440641827E-2"/>
          <c:y val="9.1538243071783654E-2"/>
          <c:w val="0.84535883916365684"/>
          <c:h val="0.84352110235837574"/>
        </c:manualLayout>
      </c:layout>
      <c:lineChart>
        <c:grouping val="standard"/>
        <c:varyColors val="0"/>
        <c:ser>
          <c:idx val="0"/>
          <c:order val="0"/>
          <c:tx>
            <c:v>Principal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 Yr Mortgage Amortization'!$B$11:$B$190</c:f>
              <c:numCache>
                <c:formatCode>[$-409]mmm\-yy;@</c:formatCode>
                <c:ptCount val="180"/>
                <c:pt idx="0">
                  <c:v>0</c:v>
                </c:pt>
                <c:pt idx="1">
                  <c:v>31</c:v>
                </c:pt>
                <c:pt idx="2">
                  <c:v>61.5</c:v>
                </c:pt>
                <c:pt idx="3">
                  <c:v>92</c:v>
                </c:pt>
                <c:pt idx="4">
                  <c:v>122.5</c:v>
                </c:pt>
                <c:pt idx="5">
                  <c:v>153</c:v>
                </c:pt>
                <c:pt idx="6">
                  <c:v>183.5</c:v>
                </c:pt>
                <c:pt idx="7">
                  <c:v>214</c:v>
                </c:pt>
                <c:pt idx="8">
                  <c:v>244.5</c:v>
                </c:pt>
                <c:pt idx="9">
                  <c:v>275</c:v>
                </c:pt>
                <c:pt idx="10">
                  <c:v>305.5</c:v>
                </c:pt>
                <c:pt idx="11">
                  <c:v>336</c:v>
                </c:pt>
                <c:pt idx="12">
                  <c:v>366.5</c:v>
                </c:pt>
                <c:pt idx="13">
                  <c:v>397</c:v>
                </c:pt>
                <c:pt idx="14">
                  <c:v>427.5</c:v>
                </c:pt>
                <c:pt idx="15">
                  <c:v>458</c:v>
                </c:pt>
                <c:pt idx="16">
                  <c:v>488.5</c:v>
                </c:pt>
                <c:pt idx="17">
                  <c:v>519</c:v>
                </c:pt>
                <c:pt idx="18">
                  <c:v>549.5</c:v>
                </c:pt>
                <c:pt idx="19">
                  <c:v>580</c:v>
                </c:pt>
                <c:pt idx="20">
                  <c:v>610.5</c:v>
                </c:pt>
                <c:pt idx="21">
                  <c:v>641</c:v>
                </c:pt>
                <c:pt idx="22">
                  <c:v>671.5</c:v>
                </c:pt>
                <c:pt idx="23">
                  <c:v>702</c:v>
                </c:pt>
                <c:pt idx="24">
                  <c:v>732.5</c:v>
                </c:pt>
                <c:pt idx="25">
                  <c:v>763</c:v>
                </c:pt>
                <c:pt idx="26">
                  <c:v>793.5</c:v>
                </c:pt>
                <c:pt idx="27">
                  <c:v>824</c:v>
                </c:pt>
                <c:pt idx="28">
                  <c:v>854.5</c:v>
                </c:pt>
                <c:pt idx="29">
                  <c:v>885</c:v>
                </c:pt>
                <c:pt idx="30">
                  <c:v>915.5</c:v>
                </c:pt>
                <c:pt idx="31">
                  <c:v>946</c:v>
                </c:pt>
                <c:pt idx="32">
                  <c:v>976.5</c:v>
                </c:pt>
                <c:pt idx="33">
                  <c:v>1007</c:v>
                </c:pt>
                <c:pt idx="34">
                  <c:v>1037.5</c:v>
                </c:pt>
                <c:pt idx="35">
                  <c:v>1068</c:v>
                </c:pt>
                <c:pt idx="36">
                  <c:v>1098.5</c:v>
                </c:pt>
                <c:pt idx="37">
                  <c:v>1129</c:v>
                </c:pt>
                <c:pt idx="38">
                  <c:v>1159.5</c:v>
                </c:pt>
                <c:pt idx="39">
                  <c:v>1190</c:v>
                </c:pt>
                <c:pt idx="40">
                  <c:v>1220.5</c:v>
                </c:pt>
                <c:pt idx="41">
                  <c:v>1251</c:v>
                </c:pt>
                <c:pt idx="42">
                  <c:v>1281.5</c:v>
                </c:pt>
                <c:pt idx="43">
                  <c:v>1312</c:v>
                </c:pt>
                <c:pt idx="44">
                  <c:v>1342.5</c:v>
                </c:pt>
                <c:pt idx="45">
                  <c:v>1373</c:v>
                </c:pt>
                <c:pt idx="46">
                  <c:v>1403.5</c:v>
                </c:pt>
                <c:pt idx="47">
                  <c:v>1434</c:v>
                </c:pt>
                <c:pt idx="48">
                  <c:v>1464.5</c:v>
                </c:pt>
                <c:pt idx="49">
                  <c:v>1495</c:v>
                </c:pt>
                <c:pt idx="50">
                  <c:v>1525.5</c:v>
                </c:pt>
                <c:pt idx="51">
                  <c:v>1556</c:v>
                </c:pt>
                <c:pt idx="52">
                  <c:v>1586.5</c:v>
                </c:pt>
                <c:pt idx="53">
                  <c:v>1617</c:v>
                </c:pt>
                <c:pt idx="54">
                  <c:v>1647.5</c:v>
                </c:pt>
                <c:pt idx="55">
                  <c:v>1678</c:v>
                </c:pt>
                <c:pt idx="56">
                  <c:v>1708.5</c:v>
                </c:pt>
                <c:pt idx="57">
                  <c:v>1739</c:v>
                </c:pt>
                <c:pt idx="58">
                  <c:v>1769.5</c:v>
                </c:pt>
                <c:pt idx="59">
                  <c:v>1800</c:v>
                </c:pt>
                <c:pt idx="60">
                  <c:v>1830.5</c:v>
                </c:pt>
                <c:pt idx="61">
                  <c:v>1861</c:v>
                </c:pt>
                <c:pt idx="62">
                  <c:v>1891.5</c:v>
                </c:pt>
                <c:pt idx="63">
                  <c:v>1922</c:v>
                </c:pt>
                <c:pt idx="64">
                  <c:v>1952.5</c:v>
                </c:pt>
                <c:pt idx="65">
                  <c:v>1983</c:v>
                </c:pt>
                <c:pt idx="66">
                  <c:v>2013.5</c:v>
                </c:pt>
                <c:pt idx="67">
                  <c:v>2044</c:v>
                </c:pt>
                <c:pt idx="68">
                  <c:v>2074.5</c:v>
                </c:pt>
                <c:pt idx="69">
                  <c:v>2105</c:v>
                </c:pt>
                <c:pt idx="70">
                  <c:v>2135.5</c:v>
                </c:pt>
                <c:pt idx="71">
                  <c:v>2166</c:v>
                </c:pt>
                <c:pt idx="72">
                  <c:v>2196.5</c:v>
                </c:pt>
                <c:pt idx="73">
                  <c:v>2227</c:v>
                </c:pt>
                <c:pt idx="74">
                  <c:v>2257.5</c:v>
                </c:pt>
                <c:pt idx="75">
                  <c:v>2288</c:v>
                </c:pt>
                <c:pt idx="76">
                  <c:v>2318.5</c:v>
                </c:pt>
                <c:pt idx="77">
                  <c:v>2349</c:v>
                </c:pt>
                <c:pt idx="78">
                  <c:v>2379.5</c:v>
                </c:pt>
                <c:pt idx="79">
                  <c:v>2410</c:v>
                </c:pt>
                <c:pt idx="80">
                  <c:v>2440.5</c:v>
                </c:pt>
                <c:pt idx="81">
                  <c:v>2471</c:v>
                </c:pt>
                <c:pt idx="82">
                  <c:v>2501.5</c:v>
                </c:pt>
                <c:pt idx="83">
                  <c:v>2532</c:v>
                </c:pt>
                <c:pt idx="84">
                  <c:v>2562.5</c:v>
                </c:pt>
                <c:pt idx="85">
                  <c:v>2593</c:v>
                </c:pt>
                <c:pt idx="86">
                  <c:v>2623.5</c:v>
                </c:pt>
                <c:pt idx="87">
                  <c:v>2654</c:v>
                </c:pt>
                <c:pt idx="88">
                  <c:v>2684.5</c:v>
                </c:pt>
                <c:pt idx="89">
                  <c:v>2715</c:v>
                </c:pt>
                <c:pt idx="90">
                  <c:v>2745.5</c:v>
                </c:pt>
                <c:pt idx="91">
                  <c:v>2776</c:v>
                </c:pt>
                <c:pt idx="92">
                  <c:v>2806.5</c:v>
                </c:pt>
                <c:pt idx="93">
                  <c:v>2837</c:v>
                </c:pt>
                <c:pt idx="94">
                  <c:v>2867.5</c:v>
                </c:pt>
                <c:pt idx="95">
                  <c:v>2898</c:v>
                </c:pt>
                <c:pt idx="96">
                  <c:v>2928.5</c:v>
                </c:pt>
                <c:pt idx="97">
                  <c:v>2959</c:v>
                </c:pt>
                <c:pt idx="98">
                  <c:v>2989.5</c:v>
                </c:pt>
                <c:pt idx="99">
                  <c:v>3020</c:v>
                </c:pt>
                <c:pt idx="100">
                  <c:v>3050.5</c:v>
                </c:pt>
                <c:pt idx="101">
                  <c:v>3081</c:v>
                </c:pt>
                <c:pt idx="102">
                  <c:v>3111.5</c:v>
                </c:pt>
                <c:pt idx="103">
                  <c:v>3142</c:v>
                </c:pt>
                <c:pt idx="104">
                  <c:v>3172.5</c:v>
                </c:pt>
                <c:pt idx="105">
                  <c:v>3203</c:v>
                </c:pt>
                <c:pt idx="106">
                  <c:v>3233.5</c:v>
                </c:pt>
                <c:pt idx="107">
                  <c:v>3264</c:v>
                </c:pt>
                <c:pt idx="108">
                  <c:v>3294.5</c:v>
                </c:pt>
                <c:pt idx="109">
                  <c:v>3325</c:v>
                </c:pt>
                <c:pt idx="110">
                  <c:v>3355.5</c:v>
                </c:pt>
                <c:pt idx="111">
                  <c:v>3386</c:v>
                </c:pt>
                <c:pt idx="112">
                  <c:v>3416.5</c:v>
                </c:pt>
                <c:pt idx="113">
                  <c:v>3447</c:v>
                </c:pt>
                <c:pt idx="114">
                  <c:v>3477.5</c:v>
                </c:pt>
                <c:pt idx="115">
                  <c:v>3508</c:v>
                </c:pt>
                <c:pt idx="116">
                  <c:v>3538.5</c:v>
                </c:pt>
                <c:pt idx="117">
                  <c:v>3569</c:v>
                </c:pt>
                <c:pt idx="118">
                  <c:v>3599.5</c:v>
                </c:pt>
                <c:pt idx="119">
                  <c:v>3630</c:v>
                </c:pt>
                <c:pt idx="120">
                  <c:v>3660.5</c:v>
                </c:pt>
                <c:pt idx="121">
                  <c:v>3691</c:v>
                </c:pt>
                <c:pt idx="122">
                  <c:v>3721.5</c:v>
                </c:pt>
                <c:pt idx="123">
                  <c:v>3752</c:v>
                </c:pt>
                <c:pt idx="124">
                  <c:v>3782.5</c:v>
                </c:pt>
                <c:pt idx="125">
                  <c:v>3813</c:v>
                </c:pt>
                <c:pt idx="126">
                  <c:v>3843.5</c:v>
                </c:pt>
                <c:pt idx="127">
                  <c:v>3874</c:v>
                </c:pt>
                <c:pt idx="128">
                  <c:v>3904.5</c:v>
                </c:pt>
                <c:pt idx="129">
                  <c:v>3935</c:v>
                </c:pt>
                <c:pt idx="130">
                  <c:v>3965.5</c:v>
                </c:pt>
                <c:pt idx="131">
                  <c:v>3996</c:v>
                </c:pt>
                <c:pt idx="132">
                  <c:v>4026.5</c:v>
                </c:pt>
                <c:pt idx="133">
                  <c:v>4057</c:v>
                </c:pt>
                <c:pt idx="134">
                  <c:v>4087.5</c:v>
                </c:pt>
                <c:pt idx="135">
                  <c:v>4118</c:v>
                </c:pt>
                <c:pt idx="136">
                  <c:v>4148.5</c:v>
                </c:pt>
                <c:pt idx="137">
                  <c:v>4179</c:v>
                </c:pt>
                <c:pt idx="138">
                  <c:v>4209.5</c:v>
                </c:pt>
                <c:pt idx="139">
                  <c:v>4240</c:v>
                </c:pt>
                <c:pt idx="140">
                  <c:v>4270.5</c:v>
                </c:pt>
                <c:pt idx="141">
                  <c:v>4301</c:v>
                </c:pt>
                <c:pt idx="142">
                  <c:v>4331.5</c:v>
                </c:pt>
                <c:pt idx="143">
                  <c:v>4362</c:v>
                </c:pt>
                <c:pt idx="144">
                  <c:v>4392.5</c:v>
                </c:pt>
                <c:pt idx="145">
                  <c:v>4423</c:v>
                </c:pt>
                <c:pt idx="146">
                  <c:v>4453.5</c:v>
                </c:pt>
                <c:pt idx="147">
                  <c:v>4484</c:v>
                </c:pt>
                <c:pt idx="148">
                  <c:v>4514.5</c:v>
                </c:pt>
                <c:pt idx="149">
                  <c:v>4545</c:v>
                </c:pt>
                <c:pt idx="150">
                  <c:v>4575.5</c:v>
                </c:pt>
                <c:pt idx="151">
                  <c:v>4606</c:v>
                </c:pt>
                <c:pt idx="152">
                  <c:v>4636.5</c:v>
                </c:pt>
                <c:pt idx="153">
                  <c:v>4667</c:v>
                </c:pt>
                <c:pt idx="154">
                  <c:v>4697.5</c:v>
                </c:pt>
                <c:pt idx="155">
                  <c:v>4728</c:v>
                </c:pt>
                <c:pt idx="156">
                  <c:v>4758.5</c:v>
                </c:pt>
                <c:pt idx="157">
                  <c:v>4789</c:v>
                </c:pt>
                <c:pt idx="158">
                  <c:v>4819.5</c:v>
                </c:pt>
                <c:pt idx="159">
                  <c:v>4850</c:v>
                </c:pt>
                <c:pt idx="160">
                  <c:v>4880.5</c:v>
                </c:pt>
                <c:pt idx="161">
                  <c:v>4911</c:v>
                </c:pt>
                <c:pt idx="162">
                  <c:v>4941.5</c:v>
                </c:pt>
                <c:pt idx="163">
                  <c:v>4972</c:v>
                </c:pt>
                <c:pt idx="164">
                  <c:v>5002.5</c:v>
                </c:pt>
                <c:pt idx="165">
                  <c:v>5033</c:v>
                </c:pt>
                <c:pt idx="166">
                  <c:v>5063.5</c:v>
                </c:pt>
                <c:pt idx="167">
                  <c:v>5094</c:v>
                </c:pt>
                <c:pt idx="168">
                  <c:v>5124.5</c:v>
                </c:pt>
                <c:pt idx="169">
                  <c:v>5155</c:v>
                </c:pt>
                <c:pt idx="170">
                  <c:v>5185.5</c:v>
                </c:pt>
                <c:pt idx="171">
                  <c:v>5216</c:v>
                </c:pt>
                <c:pt idx="172">
                  <c:v>5246.5</c:v>
                </c:pt>
                <c:pt idx="173">
                  <c:v>5277</c:v>
                </c:pt>
                <c:pt idx="174">
                  <c:v>5307.5</c:v>
                </c:pt>
                <c:pt idx="175">
                  <c:v>5338</c:v>
                </c:pt>
                <c:pt idx="176">
                  <c:v>5368.5</c:v>
                </c:pt>
                <c:pt idx="177">
                  <c:v>5399</c:v>
                </c:pt>
                <c:pt idx="178">
                  <c:v>5429.5</c:v>
                </c:pt>
                <c:pt idx="179">
                  <c:v>5460</c:v>
                </c:pt>
              </c:numCache>
            </c:numRef>
          </c:cat>
          <c:val>
            <c:numRef>
              <c:f>'15 Yr Mortgage Amortization'!$D$11:$D$190</c:f>
              <c:numCache>
                <c:formatCode>_(* #,##0.00_);_(* \(#,##0.00\);_(* "-"??_);_(@_)</c:formatCode>
                <c:ptCount val="180"/>
                <c:pt idx="0" formatCode="&quot;$&quot;#,##0.00_);[Red]\(&quot;$&quot;#,##0.00\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7D-4B11-BBD7-2C1C6193C7C6}"/>
            </c:ext>
          </c:extLst>
        </c:ser>
        <c:ser>
          <c:idx val="1"/>
          <c:order val="1"/>
          <c:tx>
            <c:v>Interest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'15 Yr Mortgage Amortization'!$E$11:$E$190</c:f>
              <c:numCache>
                <c:formatCode>_(* #,##0.00_);_(* \(#,##0.00\);_(* "-"??_);_(@_)</c:formatCode>
                <c:ptCount val="180"/>
                <c:pt idx="0" formatCode="&quot;$&quot;#,##0.00_);[Red]\(&quot;$&quot;#,##0.00\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B7-8E7D-4B11-BBD7-2C1C6193C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6160848"/>
        <c:axId val="218033584"/>
      </c:lineChart>
      <c:dateAx>
        <c:axId val="256160848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033584"/>
        <c:crosses val="autoZero"/>
        <c:auto val="1"/>
        <c:lblOffset val="100"/>
        <c:baseTimeUnit val="months"/>
      </c:dateAx>
      <c:valAx>
        <c:axId val="21803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_);[Red]\(&quot;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616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991819344571063"/>
          <c:y val="0.4655250139187147"/>
          <c:w val="9.0241145462589545E-2"/>
          <c:h val="0.13888936610196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500" baseline="0"/>
              <a:t>30 Year Mortgage</a:t>
            </a:r>
          </a:p>
          <a:p>
            <a:pPr>
              <a:defRPr/>
            </a:pPr>
            <a:r>
              <a:rPr lang="en-US" sz="1500" baseline="0"/>
              <a:t>Principal vs Interest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831220568702946E-2"/>
          <c:y val="0.11034343434343434"/>
          <c:w val="0.90571435068226192"/>
          <c:h val="0.80999331901694105"/>
        </c:manualLayout>
      </c:layout>
      <c:lineChart>
        <c:grouping val="standard"/>
        <c:varyColors val="0"/>
        <c:ser>
          <c:idx val="0"/>
          <c:order val="0"/>
          <c:tx>
            <c:v>Principal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'30 Yr Mortgage Amortization'!$B$11:$B$370</c:f>
              <c:numCache>
                <c:formatCode>[$-409]mmm\-yy;@</c:formatCode>
                <c:ptCount val="360"/>
                <c:pt idx="0">
                  <c:v>0</c:v>
                </c:pt>
                <c:pt idx="1">
                  <c:v>31</c:v>
                </c:pt>
                <c:pt idx="2">
                  <c:v>61.5</c:v>
                </c:pt>
                <c:pt idx="3">
                  <c:v>92</c:v>
                </c:pt>
                <c:pt idx="4">
                  <c:v>122.5</c:v>
                </c:pt>
                <c:pt idx="5">
                  <c:v>153</c:v>
                </c:pt>
                <c:pt idx="6">
                  <c:v>183.5</c:v>
                </c:pt>
                <c:pt idx="7">
                  <c:v>214</c:v>
                </c:pt>
                <c:pt idx="8">
                  <c:v>244.5</c:v>
                </c:pt>
                <c:pt idx="9">
                  <c:v>275</c:v>
                </c:pt>
                <c:pt idx="10">
                  <c:v>305.5</c:v>
                </c:pt>
                <c:pt idx="11">
                  <c:v>336</c:v>
                </c:pt>
                <c:pt idx="12">
                  <c:v>366.5</c:v>
                </c:pt>
                <c:pt idx="13">
                  <c:v>397</c:v>
                </c:pt>
                <c:pt idx="14">
                  <c:v>427.5</c:v>
                </c:pt>
                <c:pt idx="15">
                  <c:v>458</c:v>
                </c:pt>
                <c:pt idx="16">
                  <c:v>488.5</c:v>
                </c:pt>
                <c:pt idx="17">
                  <c:v>519</c:v>
                </c:pt>
                <c:pt idx="18">
                  <c:v>549.5</c:v>
                </c:pt>
                <c:pt idx="19">
                  <c:v>580</c:v>
                </c:pt>
                <c:pt idx="20">
                  <c:v>610.5</c:v>
                </c:pt>
                <c:pt idx="21">
                  <c:v>641</c:v>
                </c:pt>
                <c:pt idx="22">
                  <c:v>671.5</c:v>
                </c:pt>
                <c:pt idx="23">
                  <c:v>702</c:v>
                </c:pt>
                <c:pt idx="24">
                  <c:v>732.5</c:v>
                </c:pt>
                <c:pt idx="25">
                  <c:v>763</c:v>
                </c:pt>
                <c:pt idx="26">
                  <c:v>793.5</c:v>
                </c:pt>
                <c:pt idx="27">
                  <c:v>824</c:v>
                </c:pt>
                <c:pt idx="28">
                  <c:v>854.5</c:v>
                </c:pt>
                <c:pt idx="29">
                  <c:v>885</c:v>
                </c:pt>
                <c:pt idx="30">
                  <c:v>915.5</c:v>
                </c:pt>
                <c:pt idx="31">
                  <c:v>946</c:v>
                </c:pt>
                <c:pt idx="32">
                  <c:v>976.5</c:v>
                </c:pt>
                <c:pt idx="33">
                  <c:v>1007</c:v>
                </c:pt>
                <c:pt idx="34">
                  <c:v>1037.5</c:v>
                </c:pt>
                <c:pt idx="35">
                  <c:v>1068</c:v>
                </c:pt>
                <c:pt idx="36">
                  <c:v>1098.5</c:v>
                </c:pt>
                <c:pt idx="37">
                  <c:v>1129</c:v>
                </c:pt>
                <c:pt idx="38">
                  <c:v>1159.5</c:v>
                </c:pt>
                <c:pt idx="39">
                  <c:v>1190</c:v>
                </c:pt>
                <c:pt idx="40">
                  <c:v>1220.5</c:v>
                </c:pt>
                <c:pt idx="41">
                  <c:v>1251</c:v>
                </c:pt>
                <c:pt idx="42">
                  <c:v>1281.5</c:v>
                </c:pt>
                <c:pt idx="43">
                  <c:v>1312</c:v>
                </c:pt>
                <c:pt idx="44">
                  <c:v>1342.5</c:v>
                </c:pt>
                <c:pt idx="45">
                  <c:v>1373</c:v>
                </c:pt>
                <c:pt idx="46">
                  <c:v>1403.5</c:v>
                </c:pt>
                <c:pt idx="47">
                  <c:v>1434</c:v>
                </c:pt>
                <c:pt idx="48">
                  <c:v>1464.5</c:v>
                </c:pt>
                <c:pt idx="49">
                  <c:v>1495</c:v>
                </c:pt>
                <c:pt idx="50">
                  <c:v>1525.5</c:v>
                </c:pt>
                <c:pt idx="51">
                  <c:v>1556</c:v>
                </c:pt>
                <c:pt idx="52">
                  <c:v>1586.5</c:v>
                </c:pt>
                <c:pt idx="53">
                  <c:v>1617</c:v>
                </c:pt>
                <c:pt idx="54">
                  <c:v>1647.5</c:v>
                </c:pt>
                <c:pt idx="55">
                  <c:v>1678</c:v>
                </c:pt>
                <c:pt idx="56">
                  <c:v>1708.5</c:v>
                </c:pt>
                <c:pt idx="57">
                  <c:v>1739</c:v>
                </c:pt>
                <c:pt idx="58">
                  <c:v>1769.5</c:v>
                </c:pt>
                <c:pt idx="59">
                  <c:v>1800</c:v>
                </c:pt>
                <c:pt idx="60">
                  <c:v>1830.5</c:v>
                </c:pt>
                <c:pt idx="61">
                  <c:v>1861</c:v>
                </c:pt>
                <c:pt idx="62">
                  <c:v>1891.5</c:v>
                </c:pt>
                <c:pt idx="63">
                  <c:v>1922</c:v>
                </c:pt>
                <c:pt idx="64">
                  <c:v>1952.5</c:v>
                </c:pt>
                <c:pt idx="65">
                  <c:v>1983</c:v>
                </c:pt>
                <c:pt idx="66">
                  <c:v>2013.5</c:v>
                </c:pt>
                <c:pt idx="67">
                  <c:v>2044</c:v>
                </c:pt>
                <c:pt idx="68">
                  <c:v>2074.5</c:v>
                </c:pt>
                <c:pt idx="69">
                  <c:v>2105</c:v>
                </c:pt>
                <c:pt idx="70">
                  <c:v>2135.5</c:v>
                </c:pt>
                <c:pt idx="71">
                  <c:v>2166</c:v>
                </c:pt>
                <c:pt idx="72">
                  <c:v>2196.5</c:v>
                </c:pt>
                <c:pt idx="73">
                  <c:v>2227</c:v>
                </c:pt>
                <c:pt idx="74">
                  <c:v>2257.5</c:v>
                </c:pt>
                <c:pt idx="75">
                  <c:v>2288</c:v>
                </c:pt>
                <c:pt idx="76">
                  <c:v>2318.5</c:v>
                </c:pt>
                <c:pt idx="77">
                  <c:v>2349</c:v>
                </c:pt>
                <c:pt idx="78">
                  <c:v>2379.5</c:v>
                </c:pt>
                <c:pt idx="79">
                  <c:v>2410</c:v>
                </c:pt>
                <c:pt idx="80">
                  <c:v>2440.5</c:v>
                </c:pt>
                <c:pt idx="81">
                  <c:v>2471</c:v>
                </c:pt>
                <c:pt idx="82">
                  <c:v>2501.5</c:v>
                </c:pt>
                <c:pt idx="83">
                  <c:v>2532</c:v>
                </c:pt>
                <c:pt idx="84">
                  <c:v>2562.5</c:v>
                </c:pt>
                <c:pt idx="85">
                  <c:v>2593</c:v>
                </c:pt>
                <c:pt idx="86">
                  <c:v>2623.5</c:v>
                </c:pt>
                <c:pt idx="87">
                  <c:v>2654</c:v>
                </c:pt>
                <c:pt idx="88">
                  <c:v>2684.5</c:v>
                </c:pt>
                <c:pt idx="89">
                  <c:v>2715</c:v>
                </c:pt>
                <c:pt idx="90">
                  <c:v>2745.5</c:v>
                </c:pt>
                <c:pt idx="91">
                  <c:v>2776</c:v>
                </c:pt>
                <c:pt idx="92">
                  <c:v>2806.5</c:v>
                </c:pt>
                <c:pt idx="93">
                  <c:v>2837</c:v>
                </c:pt>
                <c:pt idx="94">
                  <c:v>2867.5</c:v>
                </c:pt>
                <c:pt idx="95">
                  <c:v>2898</c:v>
                </c:pt>
                <c:pt idx="96">
                  <c:v>2928.5</c:v>
                </c:pt>
                <c:pt idx="97">
                  <c:v>2959</c:v>
                </c:pt>
                <c:pt idx="98">
                  <c:v>2989.5</c:v>
                </c:pt>
                <c:pt idx="99">
                  <c:v>3020</c:v>
                </c:pt>
                <c:pt idx="100">
                  <c:v>3050.5</c:v>
                </c:pt>
                <c:pt idx="101">
                  <c:v>3081</c:v>
                </c:pt>
                <c:pt idx="102">
                  <c:v>3111.5</c:v>
                </c:pt>
                <c:pt idx="103">
                  <c:v>3142</c:v>
                </c:pt>
                <c:pt idx="104">
                  <c:v>3172.5</c:v>
                </c:pt>
                <c:pt idx="105">
                  <c:v>3203</c:v>
                </c:pt>
                <c:pt idx="106">
                  <c:v>3233.5</c:v>
                </c:pt>
                <c:pt idx="107">
                  <c:v>3264</c:v>
                </c:pt>
                <c:pt idx="108">
                  <c:v>3294.5</c:v>
                </c:pt>
                <c:pt idx="109">
                  <c:v>3325</c:v>
                </c:pt>
                <c:pt idx="110">
                  <c:v>3355.5</c:v>
                </c:pt>
                <c:pt idx="111">
                  <c:v>3386</c:v>
                </c:pt>
                <c:pt idx="112">
                  <c:v>3416.5</c:v>
                </c:pt>
                <c:pt idx="113">
                  <c:v>3447</c:v>
                </c:pt>
                <c:pt idx="114">
                  <c:v>3477.5</c:v>
                </c:pt>
                <c:pt idx="115">
                  <c:v>3508</c:v>
                </c:pt>
                <c:pt idx="116">
                  <c:v>3538.5</c:v>
                </c:pt>
                <c:pt idx="117">
                  <c:v>3569</c:v>
                </c:pt>
                <c:pt idx="118">
                  <c:v>3599.5</c:v>
                </c:pt>
                <c:pt idx="119">
                  <c:v>3630</c:v>
                </c:pt>
                <c:pt idx="120">
                  <c:v>3660.5</c:v>
                </c:pt>
                <c:pt idx="121">
                  <c:v>3691</c:v>
                </c:pt>
                <c:pt idx="122">
                  <c:v>3721.5</c:v>
                </c:pt>
                <c:pt idx="123">
                  <c:v>3752</c:v>
                </c:pt>
                <c:pt idx="124">
                  <c:v>3782.5</c:v>
                </c:pt>
                <c:pt idx="125">
                  <c:v>3813</c:v>
                </c:pt>
                <c:pt idx="126">
                  <c:v>3843.5</c:v>
                </c:pt>
                <c:pt idx="127">
                  <c:v>3874</c:v>
                </c:pt>
                <c:pt idx="128">
                  <c:v>3904.5</c:v>
                </c:pt>
                <c:pt idx="129">
                  <c:v>3935</c:v>
                </c:pt>
                <c:pt idx="130">
                  <c:v>3965.5</c:v>
                </c:pt>
                <c:pt idx="131">
                  <c:v>3996</c:v>
                </c:pt>
                <c:pt idx="132">
                  <c:v>4026.5</c:v>
                </c:pt>
                <c:pt idx="133">
                  <c:v>4057</c:v>
                </c:pt>
                <c:pt idx="134">
                  <c:v>4087.5</c:v>
                </c:pt>
                <c:pt idx="135">
                  <c:v>4118</c:v>
                </c:pt>
                <c:pt idx="136">
                  <c:v>4148.5</c:v>
                </c:pt>
                <c:pt idx="137">
                  <c:v>4179</c:v>
                </c:pt>
                <c:pt idx="138">
                  <c:v>4209.5</c:v>
                </c:pt>
                <c:pt idx="139">
                  <c:v>4240</c:v>
                </c:pt>
                <c:pt idx="140">
                  <c:v>4270.5</c:v>
                </c:pt>
                <c:pt idx="141">
                  <c:v>4301</c:v>
                </c:pt>
                <c:pt idx="142">
                  <c:v>4331.5</c:v>
                </c:pt>
                <c:pt idx="143">
                  <c:v>4362</c:v>
                </c:pt>
                <c:pt idx="144">
                  <c:v>4392.5</c:v>
                </c:pt>
                <c:pt idx="145">
                  <c:v>4423</c:v>
                </c:pt>
                <c:pt idx="146">
                  <c:v>4453.5</c:v>
                </c:pt>
                <c:pt idx="147">
                  <c:v>4484</c:v>
                </c:pt>
                <c:pt idx="148">
                  <c:v>4514.5</c:v>
                </c:pt>
                <c:pt idx="149">
                  <c:v>4545</c:v>
                </c:pt>
                <c:pt idx="150">
                  <c:v>4575.5</c:v>
                </c:pt>
                <c:pt idx="151">
                  <c:v>4606</c:v>
                </c:pt>
                <c:pt idx="152">
                  <c:v>4636.5</c:v>
                </c:pt>
                <c:pt idx="153">
                  <c:v>4667</c:v>
                </c:pt>
                <c:pt idx="154">
                  <c:v>4697.5</c:v>
                </c:pt>
                <c:pt idx="155">
                  <c:v>4728</c:v>
                </c:pt>
                <c:pt idx="156">
                  <c:v>4758.5</c:v>
                </c:pt>
                <c:pt idx="157">
                  <c:v>4789</c:v>
                </c:pt>
                <c:pt idx="158">
                  <c:v>4819.5</c:v>
                </c:pt>
                <c:pt idx="159">
                  <c:v>4850</c:v>
                </c:pt>
                <c:pt idx="160">
                  <c:v>4880.5</c:v>
                </c:pt>
                <c:pt idx="161">
                  <c:v>4911</c:v>
                </c:pt>
                <c:pt idx="162">
                  <c:v>4941.5</c:v>
                </c:pt>
                <c:pt idx="163">
                  <c:v>4972</c:v>
                </c:pt>
                <c:pt idx="164">
                  <c:v>5002.5</c:v>
                </c:pt>
                <c:pt idx="165">
                  <c:v>5033</c:v>
                </c:pt>
                <c:pt idx="166">
                  <c:v>5063.5</c:v>
                </c:pt>
                <c:pt idx="167">
                  <c:v>5094</c:v>
                </c:pt>
                <c:pt idx="168">
                  <c:v>5124.5</c:v>
                </c:pt>
                <c:pt idx="169">
                  <c:v>5155</c:v>
                </c:pt>
                <c:pt idx="170">
                  <c:v>5185.5</c:v>
                </c:pt>
                <c:pt idx="171">
                  <c:v>5216</c:v>
                </c:pt>
                <c:pt idx="172">
                  <c:v>5246.5</c:v>
                </c:pt>
                <c:pt idx="173">
                  <c:v>5277</c:v>
                </c:pt>
                <c:pt idx="174">
                  <c:v>5307.5</c:v>
                </c:pt>
                <c:pt idx="175">
                  <c:v>5338</c:v>
                </c:pt>
                <c:pt idx="176">
                  <c:v>5368.5</c:v>
                </c:pt>
                <c:pt idx="177">
                  <c:v>5399</c:v>
                </c:pt>
                <c:pt idx="178">
                  <c:v>5429.5</c:v>
                </c:pt>
                <c:pt idx="179">
                  <c:v>5460</c:v>
                </c:pt>
                <c:pt idx="180">
                  <c:v>5490.5</c:v>
                </c:pt>
                <c:pt idx="181">
                  <c:v>5521</c:v>
                </c:pt>
                <c:pt idx="182">
                  <c:v>5551.5</c:v>
                </c:pt>
                <c:pt idx="183">
                  <c:v>5582</c:v>
                </c:pt>
                <c:pt idx="184">
                  <c:v>5612.5</c:v>
                </c:pt>
                <c:pt idx="185">
                  <c:v>5643</c:v>
                </c:pt>
                <c:pt idx="186">
                  <c:v>5673.5</c:v>
                </c:pt>
                <c:pt idx="187">
                  <c:v>5704</c:v>
                </c:pt>
                <c:pt idx="188">
                  <c:v>5734.5</c:v>
                </c:pt>
                <c:pt idx="189">
                  <c:v>5765</c:v>
                </c:pt>
                <c:pt idx="190">
                  <c:v>5795.5</c:v>
                </c:pt>
                <c:pt idx="191">
                  <c:v>5826</c:v>
                </c:pt>
                <c:pt idx="192">
                  <c:v>5856.5</c:v>
                </c:pt>
                <c:pt idx="193">
                  <c:v>5887</c:v>
                </c:pt>
                <c:pt idx="194">
                  <c:v>5917.5</c:v>
                </c:pt>
                <c:pt idx="195">
                  <c:v>5948</c:v>
                </c:pt>
                <c:pt idx="196">
                  <c:v>5978.5</c:v>
                </c:pt>
                <c:pt idx="197">
                  <c:v>6009</c:v>
                </c:pt>
                <c:pt idx="198">
                  <c:v>6039.5</c:v>
                </c:pt>
                <c:pt idx="199">
                  <c:v>6070</c:v>
                </c:pt>
                <c:pt idx="200">
                  <c:v>6100.5</c:v>
                </c:pt>
                <c:pt idx="201">
                  <c:v>6131</c:v>
                </c:pt>
                <c:pt idx="202">
                  <c:v>6161.5</c:v>
                </c:pt>
                <c:pt idx="203">
                  <c:v>6192</c:v>
                </c:pt>
                <c:pt idx="204">
                  <c:v>6222.5</c:v>
                </c:pt>
                <c:pt idx="205">
                  <c:v>6253</c:v>
                </c:pt>
                <c:pt idx="206">
                  <c:v>6283.5</c:v>
                </c:pt>
                <c:pt idx="207">
                  <c:v>6314</c:v>
                </c:pt>
                <c:pt idx="208">
                  <c:v>6344.5</c:v>
                </c:pt>
                <c:pt idx="209">
                  <c:v>6375</c:v>
                </c:pt>
                <c:pt idx="210">
                  <c:v>6405.5</c:v>
                </c:pt>
                <c:pt idx="211">
                  <c:v>6436</c:v>
                </c:pt>
                <c:pt idx="212">
                  <c:v>6466.5</c:v>
                </c:pt>
                <c:pt idx="213">
                  <c:v>6497</c:v>
                </c:pt>
                <c:pt idx="214">
                  <c:v>6527.5</c:v>
                </c:pt>
                <c:pt idx="215">
                  <c:v>6558</c:v>
                </c:pt>
                <c:pt idx="216">
                  <c:v>6588.5</c:v>
                </c:pt>
                <c:pt idx="217">
                  <c:v>6619</c:v>
                </c:pt>
                <c:pt idx="218">
                  <c:v>6649.5</c:v>
                </c:pt>
                <c:pt idx="219">
                  <c:v>6680</c:v>
                </c:pt>
                <c:pt idx="220">
                  <c:v>6710.5</c:v>
                </c:pt>
                <c:pt idx="221">
                  <c:v>6741</c:v>
                </c:pt>
                <c:pt idx="222">
                  <c:v>6771.5</c:v>
                </c:pt>
                <c:pt idx="223">
                  <c:v>6802</c:v>
                </c:pt>
                <c:pt idx="224">
                  <c:v>6832.5</c:v>
                </c:pt>
                <c:pt idx="225">
                  <c:v>6863</c:v>
                </c:pt>
                <c:pt idx="226">
                  <c:v>6893.5</c:v>
                </c:pt>
                <c:pt idx="227">
                  <c:v>6924</c:v>
                </c:pt>
                <c:pt idx="228">
                  <c:v>6954.5</c:v>
                </c:pt>
                <c:pt idx="229">
                  <c:v>6985</c:v>
                </c:pt>
                <c:pt idx="230">
                  <c:v>7015.5</c:v>
                </c:pt>
                <c:pt idx="231">
                  <c:v>7046</c:v>
                </c:pt>
                <c:pt idx="232">
                  <c:v>7076.5</c:v>
                </c:pt>
                <c:pt idx="233">
                  <c:v>7107</c:v>
                </c:pt>
                <c:pt idx="234">
                  <c:v>7137.5</c:v>
                </c:pt>
                <c:pt idx="235">
                  <c:v>7168</c:v>
                </c:pt>
                <c:pt idx="236">
                  <c:v>7198.5</c:v>
                </c:pt>
                <c:pt idx="237">
                  <c:v>7229</c:v>
                </c:pt>
                <c:pt idx="238">
                  <c:v>7259.5</c:v>
                </c:pt>
                <c:pt idx="239">
                  <c:v>7290</c:v>
                </c:pt>
                <c:pt idx="240">
                  <c:v>7320.5</c:v>
                </c:pt>
                <c:pt idx="241">
                  <c:v>7351</c:v>
                </c:pt>
                <c:pt idx="242">
                  <c:v>7381.5</c:v>
                </c:pt>
                <c:pt idx="243">
                  <c:v>7412</c:v>
                </c:pt>
                <c:pt idx="244">
                  <c:v>7442.5</c:v>
                </c:pt>
                <c:pt idx="245">
                  <c:v>7473</c:v>
                </c:pt>
                <c:pt idx="246">
                  <c:v>7503.5</c:v>
                </c:pt>
                <c:pt idx="247">
                  <c:v>7534</c:v>
                </c:pt>
                <c:pt idx="248">
                  <c:v>7564.5</c:v>
                </c:pt>
                <c:pt idx="249">
                  <c:v>7595</c:v>
                </c:pt>
                <c:pt idx="250">
                  <c:v>7625.5</c:v>
                </c:pt>
                <c:pt idx="251">
                  <c:v>7656</c:v>
                </c:pt>
                <c:pt idx="252">
                  <c:v>7686.5</c:v>
                </c:pt>
                <c:pt idx="253">
                  <c:v>7717</c:v>
                </c:pt>
                <c:pt idx="254">
                  <c:v>7747.5</c:v>
                </c:pt>
                <c:pt idx="255">
                  <c:v>7778</c:v>
                </c:pt>
                <c:pt idx="256">
                  <c:v>7808.5</c:v>
                </c:pt>
                <c:pt idx="257">
                  <c:v>7839</c:v>
                </c:pt>
                <c:pt idx="258">
                  <c:v>7869.5</c:v>
                </c:pt>
                <c:pt idx="259">
                  <c:v>7900</c:v>
                </c:pt>
                <c:pt idx="260">
                  <c:v>7930.5</c:v>
                </c:pt>
                <c:pt idx="261">
                  <c:v>7961</c:v>
                </c:pt>
                <c:pt idx="262">
                  <c:v>7991.5</c:v>
                </c:pt>
                <c:pt idx="263">
                  <c:v>8022</c:v>
                </c:pt>
                <c:pt idx="264">
                  <c:v>8052.5</c:v>
                </c:pt>
                <c:pt idx="265">
                  <c:v>8083</c:v>
                </c:pt>
                <c:pt idx="266">
                  <c:v>8113.5</c:v>
                </c:pt>
                <c:pt idx="267">
                  <c:v>8144</c:v>
                </c:pt>
                <c:pt idx="268">
                  <c:v>8174.5</c:v>
                </c:pt>
                <c:pt idx="269">
                  <c:v>8205</c:v>
                </c:pt>
                <c:pt idx="270">
                  <c:v>8235.5</c:v>
                </c:pt>
                <c:pt idx="271">
                  <c:v>8266</c:v>
                </c:pt>
                <c:pt idx="272">
                  <c:v>8296.5</c:v>
                </c:pt>
                <c:pt idx="273">
                  <c:v>8327</c:v>
                </c:pt>
                <c:pt idx="274">
                  <c:v>8357.5</c:v>
                </c:pt>
                <c:pt idx="275">
                  <c:v>8388</c:v>
                </c:pt>
                <c:pt idx="276">
                  <c:v>8418.5</c:v>
                </c:pt>
                <c:pt idx="277">
                  <c:v>8449</c:v>
                </c:pt>
                <c:pt idx="278">
                  <c:v>8479.5</c:v>
                </c:pt>
                <c:pt idx="279">
                  <c:v>8510</c:v>
                </c:pt>
                <c:pt idx="280">
                  <c:v>8540.5</c:v>
                </c:pt>
                <c:pt idx="281">
                  <c:v>8571</c:v>
                </c:pt>
                <c:pt idx="282">
                  <c:v>8601.5</c:v>
                </c:pt>
                <c:pt idx="283">
                  <c:v>8632</c:v>
                </c:pt>
                <c:pt idx="284">
                  <c:v>8662.5</c:v>
                </c:pt>
                <c:pt idx="285">
                  <c:v>8693</c:v>
                </c:pt>
                <c:pt idx="286">
                  <c:v>8723.5</c:v>
                </c:pt>
                <c:pt idx="287">
                  <c:v>8754</c:v>
                </c:pt>
                <c:pt idx="288">
                  <c:v>8784.5</c:v>
                </c:pt>
                <c:pt idx="289">
                  <c:v>8815</c:v>
                </c:pt>
                <c:pt idx="290">
                  <c:v>8845.5</c:v>
                </c:pt>
                <c:pt idx="291">
                  <c:v>8876</c:v>
                </c:pt>
                <c:pt idx="292">
                  <c:v>8906.5</c:v>
                </c:pt>
                <c:pt idx="293">
                  <c:v>8937</c:v>
                </c:pt>
                <c:pt idx="294">
                  <c:v>8967.5</c:v>
                </c:pt>
                <c:pt idx="295">
                  <c:v>8998</c:v>
                </c:pt>
                <c:pt idx="296">
                  <c:v>9028.5</c:v>
                </c:pt>
                <c:pt idx="297">
                  <c:v>9059</c:v>
                </c:pt>
                <c:pt idx="298">
                  <c:v>9089.5</c:v>
                </c:pt>
                <c:pt idx="299">
                  <c:v>9120</c:v>
                </c:pt>
                <c:pt idx="300">
                  <c:v>9150.5</c:v>
                </c:pt>
                <c:pt idx="301">
                  <c:v>9181</c:v>
                </c:pt>
                <c:pt idx="302">
                  <c:v>9211.5</c:v>
                </c:pt>
                <c:pt idx="303">
                  <c:v>9242</c:v>
                </c:pt>
                <c:pt idx="304">
                  <c:v>9272.5</c:v>
                </c:pt>
                <c:pt idx="305">
                  <c:v>9303</c:v>
                </c:pt>
                <c:pt idx="306">
                  <c:v>9333.5</c:v>
                </c:pt>
                <c:pt idx="307">
                  <c:v>9364</c:v>
                </c:pt>
                <c:pt idx="308">
                  <c:v>9394.5</c:v>
                </c:pt>
                <c:pt idx="309">
                  <c:v>9425</c:v>
                </c:pt>
                <c:pt idx="310">
                  <c:v>9455.5</c:v>
                </c:pt>
                <c:pt idx="311">
                  <c:v>9486</c:v>
                </c:pt>
                <c:pt idx="312">
                  <c:v>9516.5</c:v>
                </c:pt>
                <c:pt idx="313">
                  <c:v>9547</c:v>
                </c:pt>
                <c:pt idx="314">
                  <c:v>9577.5</c:v>
                </c:pt>
                <c:pt idx="315">
                  <c:v>9608</c:v>
                </c:pt>
                <c:pt idx="316">
                  <c:v>9638.5</c:v>
                </c:pt>
                <c:pt idx="317">
                  <c:v>9669</c:v>
                </c:pt>
                <c:pt idx="318">
                  <c:v>9699.5</c:v>
                </c:pt>
                <c:pt idx="319">
                  <c:v>9730</c:v>
                </c:pt>
                <c:pt idx="320">
                  <c:v>9760.5</c:v>
                </c:pt>
                <c:pt idx="321">
                  <c:v>9791</c:v>
                </c:pt>
                <c:pt idx="322">
                  <c:v>9821.5</c:v>
                </c:pt>
                <c:pt idx="323">
                  <c:v>9852</c:v>
                </c:pt>
                <c:pt idx="324">
                  <c:v>9882.5</c:v>
                </c:pt>
                <c:pt idx="325">
                  <c:v>9913</c:v>
                </c:pt>
                <c:pt idx="326">
                  <c:v>9943.5</c:v>
                </c:pt>
                <c:pt idx="327">
                  <c:v>9974</c:v>
                </c:pt>
                <c:pt idx="328">
                  <c:v>10004.5</c:v>
                </c:pt>
                <c:pt idx="329">
                  <c:v>10035</c:v>
                </c:pt>
                <c:pt idx="330">
                  <c:v>10065.5</c:v>
                </c:pt>
                <c:pt idx="331">
                  <c:v>10096</c:v>
                </c:pt>
                <c:pt idx="332">
                  <c:v>10126.5</c:v>
                </c:pt>
                <c:pt idx="333">
                  <c:v>10157</c:v>
                </c:pt>
                <c:pt idx="334">
                  <c:v>10187.5</c:v>
                </c:pt>
                <c:pt idx="335">
                  <c:v>10218</c:v>
                </c:pt>
                <c:pt idx="336">
                  <c:v>10248.5</c:v>
                </c:pt>
                <c:pt idx="337">
                  <c:v>10279</c:v>
                </c:pt>
                <c:pt idx="338">
                  <c:v>10309.5</c:v>
                </c:pt>
                <c:pt idx="339">
                  <c:v>10340</c:v>
                </c:pt>
                <c:pt idx="340">
                  <c:v>10370.5</c:v>
                </c:pt>
                <c:pt idx="341">
                  <c:v>10401</c:v>
                </c:pt>
                <c:pt idx="342">
                  <c:v>10431.5</c:v>
                </c:pt>
                <c:pt idx="343">
                  <c:v>10462</c:v>
                </c:pt>
                <c:pt idx="344">
                  <c:v>10492.5</c:v>
                </c:pt>
                <c:pt idx="345">
                  <c:v>10523</c:v>
                </c:pt>
                <c:pt idx="346">
                  <c:v>10553.5</c:v>
                </c:pt>
                <c:pt idx="347">
                  <c:v>10584</c:v>
                </c:pt>
                <c:pt idx="348">
                  <c:v>10614.5</c:v>
                </c:pt>
                <c:pt idx="349">
                  <c:v>10645</c:v>
                </c:pt>
                <c:pt idx="350">
                  <c:v>10675.5</c:v>
                </c:pt>
                <c:pt idx="351">
                  <c:v>10706</c:v>
                </c:pt>
                <c:pt idx="352">
                  <c:v>10736.5</c:v>
                </c:pt>
                <c:pt idx="353">
                  <c:v>10767</c:v>
                </c:pt>
                <c:pt idx="354">
                  <c:v>10797.5</c:v>
                </c:pt>
                <c:pt idx="355">
                  <c:v>10828</c:v>
                </c:pt>
                <c:pt idx="356">
                  <c:v>10858.5</c:v>
                </c:pt>
                <c:pt idx="357">
                  <c:v>10889</c:v>
                </c:pt>
                <c:pt idx="358">
                  <c:v>10919.5</c:v>
                </c:pt>
                <c:pt idx="359">
                  <c:v>10950</c:v>
                </c:pt>
              </c:numCache>
            </c:numRef>
          </c:cat>
          <c:val>
            <c:numRef>
              <c:f>'30 Yr Mortgage Amortization'!$D$11:$D$370</c:f>
              <c:numCache>
                <c:formatCode>_(* #,##0.00_);_(* \(#,##0.00\);_(* "-"??_);_(@_)</c:formatCode>
                <c:ptCount val="360"/>
                <c:pt idx="0" formatCode="&quot;$&quot;#,##0.00_);[Red]\(&quot;$&quot;#,##0.00\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F6-4056-A23C-47DCD11D5324}"/>
            </c:ext>
          </c:extLst>
        </c:ser>
        <c:ser>
          <c:idx val="1"/>
          <c:order val="1"/>
          <c:tx>
            <c:v>Interest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'30 Yr Mortgage Amortization'!$B$11:$B$370</c:f>
              <c:numCache>
                <c:formatCode>[$-409]mmm\-yy;@</c:formatCode>
                <c:ptCount val="360"/>
                <c:pt idx="0">
                  <c:v>0</c:v>
                </c:pt>
                <c:pt idx="1">
                  <c:v>31</c:v>
                </c:pt>
                <c:pt idx="2">
                  <c:v>61.5</c:v>
                </c:pt>
                <c:pt idx="3">
                  <c:v>92</c:v>
                </c:pt>
                <c:pt idx="4">
                  <c:v>122.5</c:v>
                </c:pt>
                <c:pt idx="5">
                  <c:v>153</c:v>
                </c:pt>
                <c:pt idx="6">
                  <c:v>183.5</c:v>
                </c:pt>
                <c:pt idx="7">
                  <c:v>214</c:v>
                </c:pt>
                <c:pt idx="8">
                  <c:v>244.5</c:v>
                </c:pt>
                <c:pt idx="9">
                  <c:v>275</c:v>
                </c:pt>
                <c:pt idx="10">
                  <c:v>305.5</c:v>
                </c:pt>
                <c:pt idx="11">
                  <c:v>336</c:v>
                </c:pt>
                <c:pt idx="12">
                  <c:v>366.5</c:v>
                </c:pt>
                <c:pt idx="13">
                  <c:v>397</c:v>
                </c:pt>
                <c:pt idx="14">
                  <c:v>427.5</c:v>
                </c:pt>
                <c:pt idx="15">
                  <c:v>458</c:v>
                </c:pt>
                <c:pt idx="16">
                  <c:v>488.5</c:v>
                </c:pt>
                <c:pt idx="17">
                  <c:v>519</c:v>
                </c:pt>
                <c:pt idx="18">
                  <c:v>549.5</c:v>
                </c:pt>
                <c:pt idx="19">
                  <c:v>580</c:v>
                </c:pt>
                <c:pt idx="20">
                  <c:v>610.5</c:v>
                </c:pt>
                <c:pt idx="21">
                  <c:v>641</c:v>
                </c:pt>
                <c:pt idx="22">
                  <c:v>671.5</c:v>
                </c:pt>
                <c:pt idx="23">
                  <c:v>702</c:v>
                </c:pt>
                <c:pt idx="24">
                  <c:v>732.5</c:v>
                </c:pt>
                <c:pt idx="25">
                  <c:v>763</c:v>
                </c:pt>
                <c:pt idx="26">
                  <c:v>793.5</c:v>
                </c:pt>
                <c:pt idx="27">
                  <c:v>824</c:v>
                </c:pt>
                <c:pt idx="28">
                  <c:v>854.5</c:v>
                </c:pt>
                <c:pt idx="29">
                  <c:v>885</c:v>
                </c:pt>
                <c:pt idx="30">
                  <c:v>915.5</c:v>
                </c:pt>
                <c:pt idx="31">
                  <c:v>946</c:v>
                </c:pt>
                <c:pt idx="32">
                  <c:v>976.5</c:v>
                </c:pt>
                <c:pt idx="33">
                  <c:v>1007</c:v>
                </c:pt>
                <c:pt idx="34">
                  <c:v>1037.5</c:v>
                </c:pt>
                <c:pt idx="35">
                  <c:v>1068</c:v>
                </c:pt>
                <c:pt idx="36">
                  <c:v>1098.5</c:v>
                </c:pt>
                <c:pt idx="37">
                  <c:v>1129</c:v>
                </c:pt>
                <c:pt idx="38">
                  <c:v>1159.5</c:v>
                </c:pt>
                <c:pt idx="39">
                  <c:v>1190</c:v>
                </c:pt>
                <c:pt idx="40">
                  <c:v>1220.5</c:v>
                </c:pt>
                <c:pt idx="41">
                  <c:v>1251</c:v>
                </c:pt>
                <c:pt idx="42">
                  <c:v>1281.5</c:v>
                </c:pt>
                <c:pt idx="43">
                  <c:v>1312</c:v>
                </c:pt>
                <c:pt idx="44">
                  <c:v>1342.5</c:v>
                </c:pt>
                <c:pt idx="45">
                  <c:v>1373</c:v>
                </c:pt>
                <c:pt idx="46">
                  <c:v>1403.5</c:v>
                </c:pt>
                <c:pt idx="47">
                  <c:v>1434</c:v>
                </c:pt>
                <c:pt idx="48">
                  <c:v>1464.5</c:v>
                </c:pt>
                <c:pt idx="49">
                  <c:v>1495</c:v>
                </c:pt>
                <c:pt idx="50">
                  <c:v>1525.5</c:v>
                </c:pt>
                <c:pt idx="51">
                  <c:v>1556</c:v>
                </c:pt>
                <c:pt idx="52">
                  <c:v>1586.5</c:v>
                </c:pt>
                <c:pt idx="53">
                  <c:v>1617</c:v>
                </c:pt>
                <c:pt idx="54">
                  <c:v>1647.5</c:v>
                </c:pt>
                <c:pt idx="55">
                  <c:v>1678</c:v>
                </c:pt>
                <c:pt idx="56">
                  <c:v>1708.5</c:v>
                </c:pt>
                <c:pt idx="57">
                  <c:v>1739</c:v>
                </c:pt>
                <c:pt idx="58">
                  <c:v>1769.5</c:v>
                </c:pt>
                <c:pt idx="59">
                  <c:v>1800</c:v>
                </c:pt>
                <c:pt idx="60">
                  <c:v>1830.5</c:v>
                </c:pt>
                <c:pt idx="61">
                  <c:v>1861</c:v>
                </c:pt>
                <c:pt idx="62">
                  <c:v>1891.5</c:v>
                </c:pt>
                <c:pt idx="63">
                  <c:v>1922</c:v>
                </c:pt>
                <c:pt idx="64">
                  <c:v>1952.5</c:v>
                </c:pt>
                <c:pt idx="65">
                  <c:v>1983</c:v>
                </c:pt>
                <c:pt idx="66">
                  <c:v>2013.5</c:v>
                </c:pt>
                <c:pt idx="67">
                  <c:v>2044</c:v>
                </c:pt>
                <c:pt idx="68">
                  <c:v>2074.5</c:v>
                </c:pt>
                <c:pt idx="69">
                  <c:v>2105</c:v>
                </c:pt>
                <c:pt idx="70">
                  <c:v>2135.5</c:v>
                </c:pt>
                <c:pt idx="71">
                  <c:v>2166</c:v>
                </c:pt>
                <c:pt idx="72">
                  <c:v>2196.5</c:v>
                </c:pt>
                <c:pt idx="73">
                  <c:v>2227</c:v>
                </c:pt>
                <c:pt idx="74">
                  <c:v>2257.5</c:v>
                </c:pt>
                <c:pt idx="75">
                  <c:v>2288</c:v>
                </c:pt>
                <c:pt idx="76">
                  <c:v>2318.5</c:v>
                </c:pt>
                <c:pt idx="77">
                  <c:v>2349</c:v>
                </c:pt>
                <c:pt idx="78">
                  <c:v>2379.5</c:v>
                </c:pt>
                <c:pt idx="79">
                  <c:v>2410</c:v>
                </c:pt>
                <c:pt idx="80">
                  <c:v>2440.5</c:v>
                </c:pt>
                <c:pt idx="81">
                  <c:v>2471</c:v>
                </c:pt>
                <c:pt idx="82">
                  <c:v>2501.5</c:v>
                </c:pt>
                <c:pt idx="83">
                  <c:v>2532</c:v>
                </c:pt>
                <c:pt idx="84">
                  <c:v>2562.5</c:v>
                </c:pt>
                <c:pt idx="85">
                  <c:v>2593</c:v>
                </c:pt>
                <c:pt idx="86">
                  <c:v>2623.5</c:v>
                </c:pt>
                <c:pt idx="87">
                  <c:v>2654</c:v>
                </c:pt>
                <c:pt idx="88">
                  <c:v>2684.5</c:v>
                </c:pt>
                <c:pt idx="89">
                  <c:v>2715</c:v>
                </c:pt>
                <c:pt idx="90">
                  <c:v>2745.5</c:v>
                </c:pt>
                <c:pt idx="91">
                  <c:v>2776</c:v>
                </c:pt>
                <c:pt idx="92">
                  <c:v>2806.5</c:v>
                </c:pt>
                <c:pt idx="93">
                  <c:v>2837</c:v>
                </c:pt>
                <c:pt idx="94">
                  <c:v>2867.5</c:v>
                </c:pt>
                <c:pt idx="95">
                  <c:v>2898</c:v>
                </c:pt>
                <c:pt idx="96">
                  <c:v>2928.5</c:v>
                </c:pt>
                <c:pt idx="97">
                  <c:v>2959</c:v>
                </c:pt>
                <c:pt idx="98">
                  <c:v>2989.5</c:v>
                </c:pt>
                <c:pt idx="99">
                  <c:v>3020</c:v>
                </c:pt>
                <c:pt idx="100">
                  <c:v>3050.5</c:v>
                </c:pt>
                <c:pt idx="101">
                  <c:v>3081</c:v>
                </c:pt>
                <c:pt idx="102">
                  <c:v>3111.5</c:v>
                </c:pt>
                <c:pt idx="103">
                  <c:v>3142</c:v>
                </c:pt>
                <c:pt idx="104">
                  <c:v>3172.5</c:v>
                </c:pt>
                <c:pt idx="105">
                  <c:v>3203</c:v>
                </c:pt>
                <c:pt idx="106">
                  <c:v>3233.5</c:v>
                </c:pt>
                <c:pt idx="107">
                  <c:v>3264</c:v>
                </c:pt>
                <c:pt idx="108">
                  <c:v>3294.5</c:v>
                </c:pt>
                <c:pt idx="109">
                  <c:v>3325</c:v>
                </c:pt>
                <c:pt idx="110">
                  <c:v>3355.5</c:v>
                </c:pt>
                <c:pt idx="111">
                  <c:v>3386</c:v>
                </c:pt>
                <c:pt idx="112">
                  <c:v>3416.5</c:v>
                </c:pt>
                <c:pt idx="113">
                  <c:v>3447</c:v>
                </c:pt>
                <c:pt idx="114">
                  <c:v>3477.5</c:v>
                </c:pt>
                <c:pt idx="115">
                  <c:v>3508</c:v>
                </c:pt>
                <c:pt idx="116">
                  <c:v>3538.5</c:v>
                </c:pt>
                <c:pt idx="117">
                  <c:v>3569</c:v>
                </c:pt>
                <c:pt idx="118">
                  <c:v>3599.5</c:v>
                </c:pt>
                <c:pt idx="119">
                  <c:v>3630</c:v>
                </c:pt>
                <c:pt idx="120">
                  <c:v>3660.5</c:v>
                </c:pt>
                <c:pt idx="121">
                  <c:v>3691</c:v>
                </c:pt>
                <c:pt idx="122">
                  <c:v>3721.5</c:v>
                </c:pt>
                <c:pt idx="123">
                  <c:v>3752</c:v>
                </c:pt>
                <c:pt idx="124">
                  <c:v>3782.5</c:v>
                </c:pt>
                <c:pt idx="125">
                  <c:v>3813</c:v>
                </c:pt>
                <c:pt idx="126">
                  <c:v>3843.5</c:v>
                </c:pt>
                <c:pt idx="127">
                  <c:v>3874</c:v>
                </c:pt>
                <c:pt idx="128">
                  <c:v>3904.5</c:v>
                </c:pt>
                <c:pt idx="129">
                  <c:v>3935</c:v>
                </c:pt>
                <c:pt idx="130">
                  <c:v>3965.5</c:v>
                </c:pt>
                <c:pt idx="131">
                  <c:v>3996</c:v>
                </c:pt>
                <c:pt idx="132">
                  <c:v>4026.5</c:v>
                </c:pt>
                <c:pt idx="133">
                  <c:v>4057</c:v>
                </c:pt>
                <c:pt idx="134">
                  <c:v>4087.5</c:v>
                </c:pt>
                <c:pt idx="135">
                  <c:v>4118</c:v>
                </c:pt>
                <c:pt idx="136">
                  <c:v>4148.5</c:v>
                </c:pt>
                <c:pt idx="137">
                  <c:v>4179</c:v>
                </c:pt>
                <c:pt idx="138">
                  <c:v>4209.5</c:v>
                </c:pt>
                <c:pt idx="139">
                  <c:v>4240</c:v>
                </c:pt>
                <c:pt idx="140">
                  <c:v>4270.5</c:v>
                </c:pt>
                <c:pt idx="141">
                  <c:v>4301</c:v>
                </c:pt>
                <c:pt idx="142">
                  <c:v>4331.5</c:v>
                </c:pt>
                <c:pt idx="143">
                  <c:v>4362</c:v>
                </c:pt>
                <c:pt idx="144">
                  <c:v>4392.5</c:v>
                </c:pt>
                <c:pt idx="145">
                  <c:v>4423</c:v>
                </c:pt>
                <c:pt idx="146">
                  <c:v>4453.5</c:v>
                </c:pt>
                <c:pt idx="147">
                  <c:v>4484</c:v>
                </c:pt>
                <c:pt idx="148">
                  <c:v>4514.5</c:v>
                </c:pt>
                <c:pt idx="149">
                  <c:v>4545</c:v>
                </c:pt>
                <c:pt idx="150">
                  <c:v>4575.5</c:v>
                </c:pt>
                <c:pt idx="151">
                  <c:v>4606</c:v>
                </c:pt>
                <c:pt idx="152">
                  <c:v>4636.5</c:v>
                </c:pt>
                <c:pt idx="153">
                  <c:v>4667</c:v>
                </c:pt>
                <c:pt idx="154">
                  <c:v>4697.5</c:v>
                </c:pt>
                <c:pt idx="155">
                  <c:v>4728</c:v>
                </c:pt>
                <c:pt idx="156">
                  <c:v>4758.5</c:v>
                </c:pt>
                <c:pt idx="157">
                  <c:v>4789</c:v>
                </c:pt>
                <c:pt idx="158">
                  <c:v>4819.5</c:v>
                </c:pt>
                <c:pt idx="159">
                  <c:v>4850</c:v>
                </c:pt>
                <c:pt idx="160">
                  <c:v>4880.5</c:v>
                </c:pt>
                <c:pt idx="161">
                  <c:v>4911</c:v>
                </c:pt>
                <c:pt idx="162">
                  <c:v>4941.5</c:v>
                </c:pt>
                <c:pt idx="163">
                  <c:v>4972</c:v>
                </c:pt>
                <c:pt idx="164">
                  <c:v>5002.5</c:v>
                </c:pt>
                <c:pt idx="165">
                  <c:v>5033</c:v>
                </c:pt>
                <c:pt idx="166">
                  <c:v>5063.5</c:v>
                </c:pt>
                <c:pt idx="167">
                  <c:v>5094</c:v>
                </c:pt>
                <c:pt idx="168">
                  <c:v>5124.5</c:v>
                </c:pt>
                <c:pt idx="169">
                  <c:v>5155</c:v>
                </c:pt>
                <c:pt idx="170">
                  <c:v>5185.5</c:v>
                </c:pt>
                <c:pt idx="171">
                  <c:v>5216</c:v>
                </c:pt>
                <c:pt idx="172">
                  <c:v>5246.5</c:v>
                </c:pt>
                <c:pt idx="173">
                  <c:v>5277</c:v>
                </c:pt>
                <c:pt idx="174">
                  <c:v>5307.5</c:v>
                </c:pt>
                <c:pt idx="175">
                  <c:v>5338</c:v>
                </c:pt>
                <c:pt idx="176">
                  <c:v>5368.5</c:v>
                </c:pt>
                <c:pt idx="177">
                  <c:v>5399</c:v>
                </c:pt>
                <c:pt idx="178">
                  <c:v>5429.5</c:v>
                </c:pt>
                <c:pt idx="179">
                  <c:v>5460</c:v>
                </c:pt>
                <c:pt idx="180">
                  <c:v>5490.5</c:v>
                </c:pt>
                <c:pt idx="181">
                  <c:v>5521</c:v>
                </c:pt>
                <c:pt idx="182">
                  <c:v>5551.5</c:v>
                </c:pt>
                <c:pt idx="183">
                  <c:v>5582</c:v>
                </c:pt>
                <c:pt idx="184">
                  <c:v>5612.5</c:v>
                </c:pt>
                <c:pt idx="185">
                  <c:v>5643</c:v>
                </c:pt>
                <c:pt idx="186">
                  <c:v>5673.5</c:v>
                </c:pt>
                <c:pt idx="187">
                  <c:v>5704</c:v>
                </c:pt>
                <c:pt idx="188">
                  <c:v>5734.5</c:v>
                </c:pt>
                <c:pt idx="189">
                  <c:v>5765</c:v>
                </c:pt>
                <c:pt idx="190">
                  <c:v>5795.5</c:v>
                </c:pt>
                <c:pt idx="191">
                  <c:v>5826</c:v>
                </c:pt>
                <c:pt idx="192">
                  <c:v>5856.5</c:v>
                </c:pt>
                <c:pt idx="193">
                  <c:v>5887</c:v>
                </c:pt>
                <c:pt idx="194">
                  <c:v>5917.5</c:v>
                </c:pt>
                <c:pt idx="195">
                  <c:v>5948</c:v>
                </c:pt>
                <c:pt idx="196">
                  <c:v>5978.5</c:v>
                </c:pt>
                <c:pt idx="197">
                  <c:v>6009</c:v>
                </c:pt>
                <c:pt idx="198">
                  <c:v>6039.5</c:v>
                </c:pt>
                <c:pt idx="199">
                  <c:v>6070</c:v>
                </c:pt>
                <c:pt idx="200">
                  <c:v>6100.5</c:v>
                </c:pt>
                <c:pt idx="201">
                  <c:v>6131</c:v>
                </c:pt>
                <c:pt idx="202">
                  <c:v>6161.5</c:v>
                </c:pt>
                <c:pt idx="203">
                  <c:v>6192</c:v>
                </c:pt>
                <c:pt idx="204">
                  <c:v>6222.5</c:v>
                </c:pt>
                <c:pt idx="205">
                  <c:v>6253</c:v>
                </c:pt>
                <c:pt idx="206">
                  <c:v>6283.5</c:v>
                </c:pt>
                <c:pt idx="207">
                  <c:v>6314</c:v>
                </c:pt>
                <c:pt idx="208">
                  <c:v>6344.5</c:v>
                </c:pt>
                <c:pt idx="209">
                  <c:v>6375</c:v>
                </c:pt>
                <c:pt idx="210">
                  <c:v>6405.5</c:v>
                </c:pt>
                <c:pt idx="211">
                  <c:v>6436</c:v>
                </c:pt>
                <c:pt idx="212">
                  <c:v>6466.5</c:v>
                </c:pt>
                <c:pt idx="213">
                  <c:v>6497</c:v>
                </c:pt>
                <c:pt idx="214">
                  <c:v>6527.5</c:v>
                </c:pt>
                <c:pt idx="215">
                  <c:v>6558</c:v>
                </c:pt>
                <c:pt idx="216">
                  <c:v>6588.5</c:v>
                </c:pt>
                <c:pt idx="217">
                  <c:v>6619</c:v>
                </c:pt>
                <c:pt idx="218">
                  <c:v>6649.5</c:v>
                </c:pt>
                <c:pt idx="219">
                  <c:v>6680</c:v>
                </c:pt>
                <c:pt idx="220">
                  <c:v>6710.5</c:v>
                </c:pt>
                <c:pt idx="221">
                  <c:v>6741</c:v>
                </c:pt>
                <c:pt idx="222">
                  <c:v>6771.5</c:v>
                </c:pt>
                <c:pt idx="223">
                  <c:v>6802</c:v>
                </c:pt>
                <c:pt idx="224">
                  <c:v>6832.5</c:v>
                </c:pt>
                <c:pt idx="225">
                  <c:v>6863</c:v>
                </c:pt>
                <c:pt idx="226">
                  <c:v>6893.5</c:v>
                </c:pt>
                <c:pt idx="227">
                  <c:v>6924</c:v>
                </c:pt>
                <c:pt idx="228">
                  <c:v>6954.5</c:v>
                </c:pt>
                <c:pt idx="229">
                  <c:v>6985</c:v>
                </c:pt>
                <c:pt idx="230">
                  <c:v>7015.5</c:v>
                </c:pt>
                <c:pt idx="231">
                  <c:v>7046</c:v>
                </c:pt>
                <c:pt idx="232">
                  <c:v>7076.5</c:v>
                </c:pt>
                <c:pt idx="233">
                  <c:v>7107</c:v>
                </c:pt>
                <c:pt idx="234">
                  <c:v>7137.5</c:v>
                </c:pt>
                <c:pt idx="235">
                  <c:v>7168</c:v>
                </c:pt>
                <c:pt idx="236">
                  <c:v>7198.5</c:v>
                </c:pt>
                <c:pt idx="237">
                  <c:v>7229</c:v>
                </c:pt>
                <c:pt idx="238">
                  <c:v>7259.5</c:v>
                </c:pt>
                <c:pt idx="239">
                  <c:v>7290</c:v>
                </c:pt>
                <c:pt idx="240">
                  <c:v>7320.5</c:v>
                </c:pt>
                <c:pt idx="241">
                  <c:v>7351</c:v>
                </c:pt>
                <c:pt idx="242">
                  <c:v>7381.5</c:v>
                </c:pt>
                <c:pt idx="243">
                  <c:v>7412</c:v>
                </c:pt>
                <c:pt idx="244">
                  <c:v>7442.5</c:v>
                </c:pt>
                <c:pt idx="245">
                  <c:v>7473</c:v>
                </c:pt>
                <c:pt idx="246">
                  <c:v>7503.5</c:v>
                </c:pt>
                <c:pt idx="247">
                  <c:v>7534</c:v>
                </c:pt>
                <c:pt idx="248">
                  <c:v>7564.5</c:v>
                </c:pt>
                <c:pt idx="249">
                  <c:v>7595</c:v>
                </c:pt>
                <c:pt idx="250">
                  <c:v>7625.5</c:v>
                </c:pt>
                <c:pt idx="251">
                  <c:v>7656</c:v>
                </c:pt>
                <c:pt idx="252">
                  <c:v>7686.5</c:v>
                </c:pt>
                <c:pt idx="253">
                  <c:v>7717</c:v>
                </c:pt>
                <c:pt idx="254">
                  <c:v>7747.5</c:v>
                </c:pt>
                <c:pt idx="255">
                  <c:v>7778</c:v>
                </c:pt>
                <c:pt idx="256">
                  <c:v>7808.5</c:v>
                </c:pt>
                <c:pt idx="257">
                  <c:v>7839</c:v>
                </c:pt>
                <c:pt idx="258">
                  <c:v>7869.5</c:v>
                </c:pt>
                <c:pt idx="259">
                  <c:v>7900</c:v>
                </c:pt>
                <c:pt idx="260">
                  <c:v>7930.5</c:v>
                </c:pt>
                <c:pt idx="261">
                  <c:v>7961</c:v>
                </c:pt>
                <c:pt idx="262">
                  <c:v>7991.5</c:v>
                </c:pt>
                <c:pt idx="263">
                  <c:v>8022</c:v>
                </c:pt>
                <c:pt idx="264">
                  <c:v>8052.5</c:v>
                </c:pt>
                <c:pt idx="265">
                  <c:v>8083</c:v>
                </c:pt>
                <c:pt idx="266">
                  <c:v>8113.5</c:v>
                </c:pt>
                <c:pt idx="267">
                  <c:v>8144</c:v>
                </c:pt>
                <c:pt idx="268">
                  <c:v>8174.5</c:v>
                </c:pt>
                <c:pt idx="269">
                  <c:v>8205</c:v>
                </c:pt>
                <c:pt idx="270">
                  <c:v>8235.5</c:v>
                </c:pt>
                <c:pt idx="271">
                  <c:v>8266</c:v>
                </c:pt>
                <c:pt idx="272">
                  <c:v>8296.5</c:v>
                </c:pt>
                <c:pt idx="273">
                  <c:v>8327</c:v>
                </c:pt>
                <c:pt idx="274">
                  <c:v>8357.5</c:v>
                </c:pt>
                <c:pt idx="275">
                  <c:v>8388</c:v>
                </c:pt>
                <c:pt idx="276">
                  <c:v>8418.5</c:v>
                </c:pt>
                <c:pt idx="277">
                  <c:v>8449</c:v>
                </c:pt>
                <c:pt idx="278">
                  <c:v>8479.5</c:v>
                </c:pt>
                <c:pt idx="279">
                  <c:v>8510</c:v>
                </c:pt>
                <c:pt idx="280">
                  <c:v>8540.5</c:v>
                </c:pt>
                <c:pt idx="281">
                  <c:v>8571</c:v>
                </c:pt>
                <c:pt idx="282">
                  <c:v>8601.5</c:v>
                </c:pt>
                <c:pt idx="283">
                  <c:v>8632</c:v>
                </c:pt>
                <c:pt idx="284">
                  <c:v>8662.5</c:v>
                </c:pt>
                <c:pt idx="285">
                  <c:v>8693</c:v>
                </c:pt>
                <c:pt idx="286">
                  <c:v>8723.5</c:v>
                </c:pt>
                <c:pt idx="287">
                  <c:v>8754</c:v>
                </c:pt>
                <c:pt idx="288">
                  <c:v>8784.5</c:v>
                </c:pt>
                <c:pt idx="289">
                  <c:v>8815</c:v>
                </c:pt>
                <c:pt idx="290">
                  <c:v>8845.5</c:v>
                </c:pt>
                <c:pt idx="291">
                  <c:v>8876</c:v>
                </c:pt>
                <c:pt idx="292">
                  <c:v>8906.5</c:v>
                </c:pt>
                <c:pt idx="293">
                  <c:v>8937</c:v>
                </c:pt>
                <c:pt idx="294">
                  <c:v>8967.5</c:v>
                </c:pt>
                <c:pt idx="295">
                  <c:v>8998</c:v>
                </c:pt>
                <c:pt idx="296">
                  <c:v>9028.5</c:v>
                </c:pt>
                <c:pt idx="297">
                  <c:v>9059</c:v>
                </c:pt>
                <c:pt idx="298">
                  <c:v>9089.5</c:v>
                </c:pt>
                <c:pt idx="299">
                  <c:v>9120</c:v>
                </c:pt>
                <c:pt idx="300">
                  <c:v>9150.5</c:v>
                </c:pt>
                <c:pt idx="301">
                  <c:v>9181</c:v>
                </c:pt>
                <c:pt idx="302">
                  <c:v>9211.5</c:v>
                </c:pt>
                <c:pt idx="303">
                  <c:v>9242</c:v>
                </c:pt>
                <c:pt idx="304">
                  <c:v>9272.5</c:v>
                </c:pt>
                <c:pt idx="305">
                  <c:v>9303</c:v>
                </c:pt>
                <c:pt idx="306">
                  <c:v>9333.5</c:v>
                </c:pt>
                <c:pt idx="307">
                  <c:v>9364</c:v>
                </c:pt>
                <c:pt idx="308">
                  <c:v>9394.5</c:v>
                </c:pt>
                <c:pt idx="309">
                  <c:v>9425</c:v>
                </c:pt>
                <c:pt idx="310">
                  <c:v>9455.5</c:v>
                </c:pt>
                <c:pt idx="311">
                  <c:v>9486</c:v>
                </c:pt>
                <c:pt idx="312">
                  <c:v>9516.5</c:v>
                </c:pt>
                <c:pt idx="313">
                  <c:v>9547</c:v>
                </c:pt>
                <c:pt idx="314">
                  <c:v>9577.5</c:v>
                </c:pt>
                <c:pt idx="315">
                  <c:v>9608</c:v>
                </c:pt>
                <c:pt idx="316">
                  <c:v>9638.5</c:v>
                </c:pt>
                <c:pt idx="317">
                  <c:v>9669</c:v>
                </c:pt>
                <c:pt idx="318">
                  <c:v>9699.5</c:v>
                </c:pt>
                <c:pt idx="319">
                  <c:v>9730</c:v>
                </c:pt>
                <c:pt idx="320">
                  <c:v>9760.5</c:v>
                </c:pt>
                <c:pt idx="321">
                  <c:v>9791</c:v>
                </c:pt>
                <c:pt idx="322">
                  <c:v>9821.5</c:v>
                </c:pt>
                <c:pt idx="323">
                  <c:v>9852</c:v>
                </c:pt>
                <c:pt idx="324">
                  <c:v>9882.5</c:v>
                </c:pt>
                <c:pt idx="325">
                  <c:v>9913</c:v>
                </c:pt>
                <c:pt idx="326">
                  <c:v>9943.5</c:v>
                </c:pt>
                <c:pt idx="327">
                  <c:v>9974</c:v>
                </c:pt>
                <c:pt idx="328">
                  <c:v>10004.5</c:v>
                </c:pt>
                <c:pt idx="329">
                  <c:v>10035</c:v>
                </c:pt>
                <c:pt idx="330">
                  <c:v>10065.5</c:v>
                </c:pt>
                <c:pt idx="331">
                  <c:v>10096</c:v>
                </c:pt>
                <c:pt idx="332">
                  <c:v>10126.5</c:v>
                </c:pt>
                <c:pt idx="333">
                  <c:v>10157</c:v>
                </c:pt>
                <c:pt idx="334">
                  <c:v>10187.5</c:v>
                </c:pt>
                <c:pt idx="335">
                  <c:v>10218</c:v>
                </c:pt>
                <c:pt idx="336">
                  <c:v>10248.5</c:v>
                </c:pt>
                <c:pt idx="337">
                  <c:v>10279</c:v>
                </c:pt>
                <c:pt idx="338">
                  <c:v>10309.5</c:v>
                </c:pt>
                <c:pt idx="339">
                  <c:v>10340</c:v>
                </c:pt>
                <c:pt idx="340">
                  <c:v>10370.5</c:v>
                </c:pt>
                <c:pt idx="341">
                  <c:v>10401</c:v>
                </c:pt>
                <c:pt idx="342">
                  <c:v>10431.5</c:v>
                </c:pt>
                <c:pt idx="343">
                  <c:v>10462</c:v>
                </c:pt>
                <c:pt idx="344">
                  <c:v>10492.5</c:v>
                </c:pt>
                <c:pt idx="345">
                  <c:v>10523</c:v>
                </c:pt>
                <c:pt idx="346">
                  <c:v>10553.5</c:v>
                </c:pt>
                <c:pt idx="347">
                  <c:v>10584</c:v>
                </c:pt>
                <c:pt idx="348">
                  <c:v>10614.5</c:v>
                </c:pt>
                <c:pt idx="349">
                  <c:v>10645</c:v>
                </c:pt>
                <c:pt idx="350">
                  <c:v>10675.5</c:v>
                </c:pt>
                <c:pt idx="351">
                  <c:v>10706</c:v>
                </c:pt>
                <c:pt idx="352">
                  <c:v>10736.5</c:v>
                </c:pt>
                <c:pt idx="353">
                  <c:v>10767</c:v>
                </c:pt>
                <c:pt idx="354">
                  <c:v>10797.5</c:v>
                </c:pt>
                <c:pt idx="355">
                  <c:v>10828</c:v>
                </c:pt>
                <c:pt idx="356">
                  <c:v>10858.5</c:v>
                </c:pt>
                <c:pt idx="357">
                  <c:v>10889</c:v>
                </c:pt>
                <c:pt idx="358">
                  <c:v>10919.5</c:v>
                </c:pt>
                <c:pt idx="359">
                  <c:v>10950</c:v>
                </c:pt>
              </c:numCache>
            </c:numRef>
          </c:cat>
          <c:val>
            <c:numRef>
              <c:f>'30 Yr Mortgage Amortization'!$E$11:$E$370</c:f>
              <c:numCache>
                <c:formatCode>_(* #,##0.00_);_(* \(#,##0.00\);_(* "-"??_);_(@_)</c:formatCode>
                <c:ptCount val="360"/>
                <c:pt idx="0" formatCode="&quot;$&quot;#,##0.00_);[Red]\(&quot;$&quot;#,##0.00\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F6-4056-A23C-47DCD11D5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6160848"/>
        <c:axId val="218033584"/>
      </c:lineChart>
      <c:dateAx>
        <c:axId val="256160848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033584"/>
        <c:crosses val="autoZero"/>
        <c:auto val="1"/>
        <c:lblOffset val="100"/>
        <c:baseTimeUnit val="months"/>
      </c:dateAx>
      <c:valAx>
        <c:axId val="21803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_);[Red]\(&quot;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616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138409524252535"/>
          <c:y val="0.48976743816113893"/>
          <c:w val="9.0241145462589545E-2"/>
          <c:h val="0.12272774994034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500" baseline="0"/>
              <a:t>15 Year Mortgage</a:t>
            </a:r>
          </a:p>
          <a:p>
            <a:pPr>
              <a:defRPr/>
            </a:pPr>
            <a:r>
              <a:rPr lang="en-US" sz="1500" baseline="0"/>
              <a:t>Equity "Slope"</a:t>
            </a:r>
          </a:p>
        </c:rich>
      </c:tx>
      <c:layout>
        <c:manualLayout>
          <c:xMode val="edge"/>
          <c:yMode val="edge"/>
          <c:x val="0.41423741537735603"/>
          <c:y val="1.21212121212121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00495243956648"/>
          <c:y val="0.12448484848484849"/>
          <c:w val="0.79586671097460659"/>
          <c:h val="0.79046814602720117"/>
        </c:manualLayout>
      </c:layout>
      <c:lineChart>
        <c:grouping val="standard"/>
        <c:varyColors val="0"/>
        <c:ser>
          <c:idx val="0"/>
          <c:order val="0"/>
          <c:tx>
            <c:v>FMV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'15 Yr Mortgage Amortization'!$H$11:$H$190</c:f>
              <c:numCache>
                <c:formatCode>_(* #,##0.00_);_(* \(#,##0.00\);_(* "-"??_);_(@_)</c:formatCode>
                <c:ptCount val="180"/>
                <c:pt idx="0" formatCode="&quot;$&quot;#,##0.00_);[Red]\(&quot;$&quot;#,##0.00\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 formatCode="_(* #,##0_);_(* \(#,##0\);_(* &quot;-&quot;??_);_(@_)">
                  <c:v>0</c:v>
                </c:pt>
                <c:pt idx="80" formatCode="_(* #,##0_);_(* \(#,##0\);_(* &quot;-&quot;??_);_(@_)">
                  <c:v>0</c:v>
                </c:pt>
                <c:pt idx="81" formatCode="_(* #,##0_);_(* \(#,##0\);_(* &quot;-&quot;??_);_(@_)">
                  <c:v>0</c:v>
                </c:pt>
                <c:pt idx="82" formatCode="_(* #,##0_);_(* \(#,##0\);_(* &quot;-&quot;??_);_(@_)">
                  <c:v>0</c:v>
                </c:pt>
                <c:pt idx="83" formatCode="_(* #,##0_);_(* \(#,##0\);_(* &quot;-&quot;??_);_(@_)">
                  <c:v>0</c:v>
                </c:pt>
                <c:pt idx="84" formatCode="_(* #,##0_);_(* \(#,##0\);_(* &quot;-&quot;??_);_(@_)">
                  <c:v>0</c:v>
                </c:pt>
                <c:pt idx="85" formatCode="_(* #,##0_);_(* \(#,##0\);_(* &quot;-&quot;??_);_(@_)">
                  <c:v>0</c:v>
                </c:pt>
                <c:pt idx="86" formatCode="_(* #,##0_);_(* \(#,##0\);_(* &quot;-&quot;??_);_(@_)">
                  <c:v>0</c:v>
                </c:pt>
                <c:pt idx="87" formatCode="_(* #,##0_);_(* \(#,##0\);_(* &quot;-&quot;??_);_(@_)">
                  <c:v>0</c:v>
                </c:pt>
                <c:pt idx="88" formatCode="_(* #,##0_);_(* \(#,##0\);_(* &quot;-&quot;??_);_(@_)">
                  <c:v>0</c:v>
                </c:pt>
                <c:pt idx="89" formatCode="_(* #,##0_);_(* \(#,##0\);_(* &quot;-&quot;??_);_(@_)">
                  <c:v>0</c:v>
                </c:pt>
                <c:pt idx="90" formatCode="_(* #,##0_);_(* \(#,##0\);_(* &quot;-&quot;??_);_(@_)">
                  <c:v>0</c:v>
                </c:pt>
                <c:pt idx="91" formatCode="_(* #,##0_);_(* \(#,##0\);_(* &quot;-&quot;??_);_(@_)">
                  <c:v>0</c:v>
                </c:pt>
                <c:pt idx="92" formatCode="_(* #,##0_);_(* \(#,##0\);_(* &quot;-&quot;??_);_(@_)">
                  <c:v>0</c:v>
                </c:pt>
                <c:pt idx="93" formatCode="_(* #,##0_);_(* \(#,##0\);_(* &quot;-&quot;??_);_(@_)">
                  <c:v>0</c:v>
                </c:pt>
                <c:pt idx="94" formatCode="_(* #,##0_);_(* \(#,##0\);_(* &quot;-&quot;??_);_(@_)">
                  <c:v>0</c:v>
                </c:pt>
                <c:pt idx="95" formatCode="_(* #,##0_);_(* \(#,##0\);_(* &quot;-&quot;??_);_(@_)">
                  <c:v>0</c:v>
                </c:pt>
                <c:pt idx="96" formatCode="_(* #,##0_);_(* \(#,##0\);_(* &quot;-&quot;??_);_(@_)">
                  <c:v>0</c:v>
                </c:pt>
                <c:pt idx="97" formatCode="_(* #,##0_);_(* \(#,##0\);_(* &quot;-&quot;??_);_(@_)">
                  <c:v>0</c:v>
                </c:pt>
                <c:pt idx="98" formatCode="_(* #,##0_);_(* \(#,##0\);_(* &quot;-&quot;??_);_(@_)">
                  <c:v>0</c:v>
                </c:pt>
                <c:pt idx="99" formatCode="_(* #,##0_);_(* \(#,##0\);_(* &quot;-&quot;??_);_(@_)">
                  <c:v>0</c:v>
                </c:pt>
                <c:pt idx="100" formatCode="_(* #,##0_);_(* \(#,##0\);_(* &quot;-&quot;??_);_(@_)">
                  <c:v>0</c:v>
                </c:pt>
                <c:pt idx="101" formatCode="_(* #,##0_);_(* \(#,##0\);_(* &quot;-&quot;??_);_(@_)">
                  <c:v>0</c:v>
                </c:pt>
                <c:pt idx="102" formatCode="_(* #,##0_);_(* \(#,##0\);_(* &quot;-&quot;??_);_(@_)">
                  <c:v>0</c:v>
                </c:pt>
                <c:pt idx="103" formatCode="_(* #,##0_);_(* \(#,##0\);_(* &quot;-&quot;??_);_(@_)">
                  <c:v>0</c:v>
                </c:pt>
                <c:pt idx="104" formatCode="_(* #,##0_);_(* \(#,##0\);_(* &quot;-&quot;??_);_(@_)">
                  <c:v>0</c:v>
                </c:pt>
                <c:pt idx="105" formatCode="_(* #,##0_);_(* \(#,##0\);_(* &quot;-&quot;??_);_(@_)">
                  <c:v>0</c:v>
                </c:pt>
                <c:pt idx="106" formatCode="_(* #,##0_);_(* \(#,##0\);_(* &quot;-&quot;??_);_(@_)">
                  <c:v>0</c:v>
                </c:pt>
                <c:pt idx="107" formatCode="_(* #,##0_);_(* \(#,##0\);_(* &quot;-&quot;??_);_(@_)">
                  <c:v>0</c:v>
                </c:pt>
                <c:pt idx="108" formatCode="_(* #,##0_);_(* \(#,##0\);_(* &quot;-&quot;??_);_(@_)">
                  <c:v>0</c:v>
                </c:pt>
                <c:pt idx="109" formatCode="_(* #,##0_);_(* \(#,##0\);_(* &quot;-&quot;??_);_(@_)">
                  <c:v>0</c:v>
                </c:pt>
                <c:pt idx="110" formatCode="_(* #,##0_);_(* \(#,##0\);_(* &quot;-&quot;??_);_(@_)">
                  <c:v>0</c:v>
                </c:pt>
                <c:pt idx="111" formatCode="_(* #,##0_);_(* \(#,##0\);_(* &quot;-&quot;??_);_(@_)">
                  <c:v>0</c:v>
                </c:pt>
                <c:pt idx="112" formatCode="_(* #,##0_);_(* \(#,##0\);_(* &quot;-&quot;??_);_(@_)">
                  <c:v>0</c:v>
                </c:pt>
                <c:pt idx="113" formatCode="_(* #,##0_);_(* \(#,##0\);_(* &quot;-&quot;??_);_(@_)">
                  <c:v>0</c:v>
                </c:pt>
                <c:pt idx="114" formatCode="_(* #,##0_);_(* \(#,##0\);_(* &quot;-&quot;??_);_(@_)">
                  <c:v>0</c:v>
                </c:pt>
                <c:pt idx="115" formatCode="_(* #,##0_);_(* \(#,##0\);_(* &quot;-&quot;??_);_(@_)">
                  <c:v>0</c:v>
                </c:pt>
                <c:pt idx="116" formatCode="_(* #,##0_);_(* \(#,##0\);_(* &quot;-&quot;??_);_(@_)">
                  <c:v>0</c:v>
                </c:pt>
                <c:pt idx="117" formatCode="_(* #,##0_);_(* \(#,##0\);_(* &quot;-&quot;??_);_(@_)">
                  <c:v>0</c:v>
                </c:pt>
                <c:pt idx="118" formatCode="_(* #,##0_);_(* \(#,##0\);_(* &quot;-&quot;??_);_(@_)">
                  <c:v>0</c:v>
                </c:pt>
                <c:pt idx="119" formatCode="_(* #,##0_);_(* \(#,##0\);_(* &quot;-&quot;??_);_(@_)">
                  <c:v>0</c:v>
                </c:pt>
                <c:pt idx="120" formatCode="_(* #,##0_);_(* \(#,##0\);_(* &quot;-&quot;??_);_(@_)">
                  <c:v>0</c:v>
                </c:pt>
                <c:pt idx="121" formatCode="_(* #,##0_);_(* \(#,##0\);_(* &quot;-&quot;??_);_(@_)">
                  <c:v>0</c:v>
                </c:pt>
                <c:pt idx="122" formatCode="_(* #,##0_);_(* \(#,##0\);_(* &quot;-&quot;??_);_(@_)">
                  <c:v>0</c:v>
                </c:pt>
                <c:pt idx="123" formatCode="_(* #,##0_);_(* \(#,##0\);_(* &quot;-&quot;??_);_(@_)">
                  <c:v>0</c:v>
                </c:pt>
                <c:pt idx="124" formatCode="_(* #,##0_);_(* \(#,##0\);_(* &quot;-&quot;??_);_(@_)">
                  <c:v>0</c:v>
                </c:pt>
                <c:pt idx="125" formatCode="_(* #,##0_);_(* \(#,##0\);_(* &quot;-&quot;??_);_(@_)">
                  <c:v>0</c:v>
                </c:pt>
                <c:pt idx="126" formatCode="_(* #,##0_);_(* \(#,##0\);_(* &quot;-&quot;??_);_(@_)">
                  <c:v>0</c:v>
                </c:pt>
                <c:pt idx="127" formatCode="_(* #,##0_);_(* \(#,##0\);_(* &quot;-&quot;??_);_(@_)">
                  <c:v>0</c:v>
                </c:pt>
                <c:pt idx="128" formatCode="_(* #,##0_);_(* \(#,##0\);_(* &quot;-&quot;??_);_(@_)">
                  <c:v>0</c:v>
                </c:pt>
                <c:pt idx="129" formatCode="_(* #,##0_);_(* \(#,##0\);_(* &quot;-&quot;??_);_(@_)">
                  <c:v>0</c:v>
                </c:pt>
                <c:pt idx="130" formatCode="_(* #,##0_);_(* \(#,##0\);_(* &quot;-&quot;??_);_(@_)">
                  <c:v>0</c:v>
                </c:pt>
                <c:pt idx="131" formatCode="_(* #,##0_);_(* \(#,##0\);_(* &quot;-&quot;??_);_(@_)">
                  <c:v>0</c:v>
                </c:pt>
                <c:pt idx="132" formatCode="_(* #,##0_);_(* \(#,##0\);_(* &quot;-&quot;??_);_(@_)">
                  <c:v>0</c:v>
                </c:pt>
                <c:pt idx="133" formatCode="_(* #,##0_);_(* \(#,##0\);_(* &quot;-&quot;??_);_(@_)">
                  <c:v>0</c:v>
                </c:pt>
                <c:pt idx="134" formatCode="_(* #,##0_);_(* \(#,##0\);_(* &quot;-&quot;??_);_(@_)">
                  <c:v>0</c:v>
                </c:pt>
                <c:pt idx="135" formatCode="_(* #,##0_);_(* \(#,##0\);_(* &quot;-&quot;??_);_(@_)">
                  <c:v>0</c:v>
                </c:pt>
                <c:pt idx="136" formatCode="_(* #,##0_);_(* \(#,##0\);_(* &quot;-&quot;??_);_(@_)">
                  <c:v>0</c:v>
                </c:pt>
                <c:pt idx="137" formatCode="_(* #,##0_);_(* \(#,##0\);_(* &quot;-&quot;??_);_(@_)">
                  <c:v>0</c:v>
                </c:pt>
                <c:pt idx="138" formatCode="_(* #,##0_);_(* \(#,##0\);_(* &quot;-&quot;??_);_(@_)">
                  <c:v>0</c:v>
                </c:pt>
                <c:pt idx="139" formatCode="_(* #,##0_);_(* \(#,##0\);_(* &quot;-&quot;??_);_(@_)">
                  <c:v>0</c:v>
                </c:pt>
                <c:pt idx="140" formatCode="_(* #,##0_);_(* \(#,##0\);_(* &quot;-&quot;??_);_(@_)">
                  <c:v>0</c:v>
                </c:pt>
                <c:pt idx="141" formatCode="_(* #,##0_);_(* \(#,##0\);_(* &quot;-&quot;??_);_(@_)">
                  <c:v>0</c:v>
                </c:pt>
                <c:pt idx="142" formatCode="_(* #,##0_);_(* \(#,##0\);_(* &quot;-&quot;??_);_(@_)">
                  <c:v>0</c:v>
                </c:pt>
                <c:pt idx="143" formatCode="_(* #,##0_);_(* \(#,##0\);_(* &quot;-&quot;??_);_(@_)">
                  <c:v>0</c:v>
                </c:pt>
                <c:pt idx="144" formatCode="_(* #,##0_);_(* \(#,##0\);_(* &quot;-&quot;??_);_(@_)">
                  <c:v>0</c:v>
                </c:pt>
                <c:pt idx="145" formatCode="_(* #,##0_);_(* \(#,##0\);_(* &quot;-&quot;??_);_(@_)">
                  <c:v>0</c:v>
                </c:pt>
                <c:pt idx="146" formatCode="_(* #,##0_);_(* \(#,##0\);_(* &quot;-&quot;??_);_(@_)">
                  <c:v>0</c:v>
                </c:pt>
                <c:pt idx="147" formatCode="_(* #,##0_);_(* \(#,##0\);_(* &quot;-&quot;??_);_(@_)">
                  <c:v>0</c:v>
                </c:pt>
                <c:pt idx="148" formatCode="_(* #,##0_);_(* \(#,##0\);_(* &quot;-&quot;??_);_(@_)">
                  <c:v>0</c:v>
                </c:pt>
                <c:pt idx="149" formatCode="_(* #,##0_);_(* \(#,##0\);_(* &quot;-&quot;??_);_(@_)">
                  <c:v>0</c:v>
                </c:pt>
                <c:pt idx="150" formatCode="_(* #,##0_);_(* \(#,##0\);_(* &quot;-&quot;??_);_(@_)">
                  <c:v>0</c:v>
                </c:pt>
                <c:pt idx="151" formatCode="_(* #,##0_);_(* \(#,##0\);_(* &quot;-&quot;??_);_(@_)">
                  <c:v>0</c:v>
                </c:pt>
                <c:pt idx="152" formatCode="_(* #,##0_);_(* \(#,##0\);_(* &quot;-&quot;??_);_(@_)">
                  <c:v>0</c:v>
                </c:pt>
                <c:pt idx="153" formatCode="_(* #,##0_);_(* \(#,##0\);_(* &quot;-&quot;??_);_(@_)">
                  <c:v>0</c:v>
                </c:pt>
                <c:pt idx="154" formatCode="_(* #,##0_);_(* \(#,##0\);_(* &quot;-&quot;??_);_(@_)">
                  <c:v>0</c:v>
                </c:pt>
                <c:pt idx="155" formatCode="_(* #,##0_);_(* \(#,##0\);_(* &quot;-&quot;??_);_(@_)">
                  <c:v>0</c:v>
                </c:pt>
                <c:pt idx="156" formatCode="_(* #,##0_);_(* \(#,##0\);_(* &quot;-&quot;??_);_(@_)">
                  <c:v>0</c:v>
                </c:pt>
                <c:pt idx="157" formatCode="_(* #,##0_);_(* \(#,##0\);_(* &quot;-&quot;??_);_(@_)">
                  <c:v>0</c:v>
                </c:pt>
                <c:pt idx="158" formatCode="_(* #,##0_);_(* \(#,##0\);_(* &quot;-&quot;??_);_(@_)">
                  <c:v>0</c:v>
                </c:pt>
                <c:pt idx="159" formatCode="_(* #,##0_);_(* \(#,##0\);_(* &quot;-&quot;??_);_(@_)">
                  <c:v>0</c:v>
                </c:pt>
                <c:pt idx="160" formatCode="_(* #,##0_);_(* \(#,##0\);_(* &quot;-&quot;??_);_(@_)">
                  <c:v>0</c:v>
                </c:pt>
                <c:pt idx="161" formatCode="_(* #,##0_);_(* \(#,##0\);_(* &quot;-&quot;??_);_(@_)">
                  <c:v>0</c:v>
                </c:pt>
                <c:pt idx="162" formatCode="_(* #,##0_);_(* \(#,##0\);_(* &quot;-&quot;??_);_(@_)">
                  <c:v>0</c:v>
                </c:pt>
                <c:pt idx="163" formatCode="_(* #,##0_);_(* \(#,##0\);_(* &quot;-&quot;??_);_(@_)">
                  <c:v>0</c:v>
                </c:pt>
                <c:pt idx="164" formatCode="_(* #,##0_);_(* \(#,##0\);_(* &quot;-&quot;??_);_(@_)">
                  <c:v>0</c:v>
                </c:pt>
                <c:pt idx="165" formatCode="_(* #,##0_);_(* \(#,##0\);_(* &quot;-&quot;??_);_(@_)">
                  <c:v>0</c:v>
                </c:pt>
                <c:pt idx="166" formatCode="_(* #,##0_);_(* \(#,##0\);_(* &quot;-&quot;??_);_(@_)">
                  <c:v>0</c:v>
                </c:pt>
                <c:pt idx="167" formatCode="_(* #,##0_);_(* \(#,##0\);_(* &quot;-&quot;??_);_(@_)">
                  <c:v>0</c:v>
                </c:pt>
                <c:pt idx="168" formatCode="_(* #,##0_);_(* \(#,##0\);_(* &quot;-&quot;??_);_(@_)">
                  <c:v>0</c:v>
                </c:pt>
                <c:pt idx="169" formatCode="_(* #,##0_);_(* \(#,##0\);_(* &quot;-&quot;??_);_(@_)">
                  <c:v>0</c:v>
                </c:pt>
                <c:pt idx="170" formatCode="_(* #,##0_);_(* \(#,##0\);_(* &quot;-&quot;??_);_(@_)">
                  <c:v>0</c:v>
                </c:pt>
                <c:pt idx="171" formatCode="_(* #,##0_);_(* \(#,##0\);_(* &quot;-&quot;??_);_(@_)">
                  <c:v>0</c:v>
                </c:pt>
                <c:pt idx="172" formatCode="_(* #,##0_);_(* \(#,##0\);_(* &quot;-&quot;??_);_(@_)">
                  <c:v>0</c:v>
                </c:pt>
                <c:pt idx="173" formatCode="_(* #,##0_);_(* \(#,##0\);_(* &quot;-&quot;??_);_(@_)">
                  <c:v>0</c:v>
                </c:pt>
                <c:pt idx="174" formatCode="_(* #,##0_);_(* \(#,##0\);_(* &quot;-&quot;??_);_(@_)">
                  <c:v>0</c:v>
                </c:pt>
                <c:pt idx="175" formatCode="_(* #,##0_);_(* \(#,##0\);_(* &quot;-&quot;??_);_(@_)">
                  <c:v>0</c:v>
                </c:pt>
                <c:pt idx="176" formatCode="_(* #,##0_);_(* \(#,##0\);_(* &quot;-&quot;??_);_(@_)">
                  <c:v>0</c:v>
                </c:pt>
                <c:pt idx="177" formatCode="_(* #,##0_);_(* \(#,##0\);_(* &quot;-&quot;??_);_(@_)">
                  <c:v>0</c:v>
                </c:pt>
                <c:pt idx="178" formatCode="_(* #,##0_);_(* \(#,##0\);_(* &quot;-&quot;??_);_(@_)">
                  <c:v>0</c:v>
                </c:pt>
                <c:pt idx="179" formatCode="_(* #,##0_);_(* \(#,##0\);_(* &quot;-&quot;??_);_(@_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81-4B94-85F8-1A7AD25569EC}"/>
            </c:ext>
          </c:extLst>
        </c:ser>
        <c:ser>
          <c:idx val="1"/>
          <c:order val="1"/>
          <c:tx>
            <c:v>Equity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'15 Yr Mortgage Amortization'!$I$11:$I$190</c:f>
              <c:numCache>
                <c:formatCode>_(* #,##0.00_);_(* \(#,##0.00\);_(* "-"??_);_(@_)</c:formatCode>
                <c:ptCount val="180"/>
                <c:pt idx="0" formatCode="&quot;$&quot;#,##0.00_);[Red]\(&quot;$&quot;#,##0.00\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 formatCode="_(* #,##0_);_(* \(#,##0\);_(* &quot;-&quot;??_);_(@_)">
                  <c:v>0</c:v>
                </c:pt>
                <c:pt idx="80" formatCode="_(* #,##0_);_(* \(#,##0\);_(* &quot;-&quot;??_);_(@_)">
                  <c:v>0</c:v>
                </c:pt>
                <c:pt idx="81" formatCode="_(* #,##0_);_(* \(#,##0\);_(* &quot;-&quot;??_);_(@_)">
                  <c:v>0</c:v>
                </c:pt>
                <c:pt idx="82" formatCode="_(* #,##0_);_(* \(#,##0\);_(* &quot;-&quot;??_);_(@_)">
                  <c:v>0</c:v>
                </c:pt>
                <c:pt idx="83" formatCode="_(* #,##0_);_(* \(#,##0\);_(* &quot;-&quot;??_);_(@_)">
                  <c:v>0</c:v>
                </c:pt>
                <c:pt idx="84" formatCode="_(* #,##0_);_(* \(#,##0\);_(* &quot;-&quot;??_);_(@_)">
                  <c:v>0</c:v>
                </c:pt>
                <c:pt idx="85" formatCode="_(* #,##0_);_(* \(#,##0\);_(* &quot;-&quot;??_);_(@_)">
                  <c:v>0</c:v>
                </c:pt>
                <c:pt idx="86" formatCode="_(* #,##0_);_(* \(#,##0\);_(* &quot;-&quot;??_);_(@_)">
                  <c:v>0</c:v>
                </c:pt>
                <c:pt idx="87" formatCode="_(* #,##0_);_(* \(#,##0\);_(* &quot;-&quot;??_);_(@_)">
                  <c:v>0</c:v>
                </c:pt>
                <c:pt idx="88" formatCode="_(* #,##0_);_(* \(#,##0\);_(* &quot;-&quot;??_);_(@_)">
                  <c:v>0</c:v>
                </c:pt>
                <c:pt idx="89" formatCode="_(* #,##0_);_(* \(#,##0\);_(* &quot;-&quot;??_);_(@_)">
                  <c:v>0</c:v>
                </c:pt>
                <c:pt idx="90" formatCode="_(* #,##0_);_(* \(#,##0\);_(* &quot;-&quot;??_);_(@_)">
                  <c:v>0</c:v>
                </c:pt>
                <c:pt idx="91" formatCode="_(* #,##0_);_(* \(#,##0\);_(* &quot;-&quot;??_);_(@_)">
                  <c:v>0</c:v>
                </c:pt>
                <c:pt idx="92" formatCode="_(* #,##0_);_(* \(#,##0\);_(* &quot;-&quot;??_);_(@_)">
                  <c:v>0</c:v>
                </c:pt>
                <c:pt idx="93" formatCode="_(* #,##0_);_(* \(#,##0\);_(* &quot;-&quot;??_);_(@_)">
                  <c:v>0</c:v>
                </c:pt>
                <c:pt idx="94" formatCode="_(* #,##0_);_(* \(#,##0\);_(* &quot;-&quot;??_);_(@_)">
                  <c:v>0</c:v>
                </c:pt>
                <c:pt idx="95" formatCode="_(* #,##0_);_(* \(#,##0\);_(* &quot;-&quot;??_);_(@_)">
                  <c:v>0</c:v>
                </c:pt>
                <c:pt idx="96" formatCode="_(* #,##0_);_(* \(#,##0\);_(* &quot;-&quot;??_);_(@_)">
                  <c:v>0</c:v>
                </c:pt>
                <c:pt idx="97" formatCode="_(* #,##0_);_(* \(#,##0\);_(* &quot;-&quot;??_);_(@_)">
                  <c:v>0</c:v>
                </c:pt>
                <c:pt idx="98" formatCode="_(* #,##0_);_(* \(#,##0\);_(* &quot;-&quot;??_);_(@_)">
                  <c:v>0</c:v>
                </c:pt>
                <c:pt idx="99" formatCode="_(* #,##0_);_(* \(#,##0\);_(* &quot;-&quot;??_);_(@_)">
                  <c:v>0</c:v>
                </c:pt>
                <c:pt idx="100" formatCode="_(* #,##0_);_(* \(#,##0\);_(* &quot;-&quot;??_);_(@_)">
                  <c:v>0</c:v>
                </c:pt>
                <c:pt idx="101" formatCode="_(* #,##0_);_(* \(#,##0\);_(* &quot;-&quot;??_);_(@_)">
                  <c:v>0</c:v>
                </c:pt>
                <c:pt idx="102" formatCode="_(* #,##0_);_(* \(#,##0\);_(* &quot;-&quot;??_);_(@_)">
                  <c:v>0</c:v>
                </c:pt>
                <c:pt idx="103" formatCode="_(* #,##0_);_(* \(#,##0\);_(* &quot;-&quot;??_);_(@_)">
                  <c:v>0</c:v>
                </c:pt>
                <c:pt idx="104" formatCode="_(* #,##0_);_(* \(#,##0\);_(* &quot;-&quot;??_);_(@_)">
                  <c:v>0</c:v>
                </c:pt>
                <c:pt idx="105" formatCode="_(* #,##0_);_(* \(#,##0\);_(* &quot;-&quot;??_);_(@_)">
                  <c:v>0</c:v>
                </c:pt>
                <c:pt idx="106" formatCode="_(* #,##0_);_(* \(#,##0\);_(* &quot;-&quot;??_);_(@_)">
                  <c:v>0</c:v>
                </c:pt>
                <c:pt idx="107" formatCode="_(* #,##0_);_(* \(#,##0\);_(* &quot;-&quot;??_);_(@_)">
                  <c:v>0</c:v>
                </c:pt>
                <c:pt idx="108" formatCode="_(* #,##0_);_(* \(#,##0\);_(* &quot;-&quot;??_);_(@_)">
                  <c:v>0</c:v>
                </c:pt>
                <c:pt idx="109" formatCode="_(* #,##0_);_(* \(#,##0\);_(* &quot;-&quot;??_);_(@_)">
                  <c:v>0</c:v>
                </c:pt>
                <c:pt idx="110" formatCode="_(* #,##0_);_(* \(#,##0\);_(* &quot;-&quot;??_);_(@_)">
                  <c:v>0</c:v>
                </c:pt>
                <c:pt idx="111" formatCode="_(* #,##0_);_(* \(#,##0\);_(* &quot;-&quot;??_);_(@_)">
                  <c:v>0</c:v>
                </c:pt>
                <c:pt idx="112" formatCode="_(* #,##0_);_(* \(#,##0\);_(* &quot;-&quot;??_);_(@_)">
                  <c:v>0</c:v>
                </c:pt>
                <c:pt idx="113" formatCode="_(* #,##0_);_(* \(#,##0\);_(* &quot;-&quot;??_);_(@_)">
                  <c:v>0</c:v>
                </c:pt>
                <c:pt idx="114" formatCode="_(* #,##0_);_(* \(#,##0\);_(* &quot;-&quot;??_);_(@_)">
                  <c:v>0</c:v>
                </c:pt>
                <c:pt idx="115" formatCode="_(* #,##0_);_(* \(#,##0\);_(* &quot;-&quot;??_);_(@_)">
                  <c:v>0</c:v>
                </c:pt>
                <c:pt idx="116" formatCode="_(* #,##0_);_(* \(#,##0\);_(* &quot;-&quot;??_);_(@_)">
                  <c:v>0</c:v>
                </c:pt>
                <c:pt idx="117" formatCode="_(* #,##0_);_(* \(#,##0\);_(* &quot;-&quot;??_);_(@_)">
                  <c:v>0</c:v>
                </c:pt>
                <c:pt idx="118" formatCode="_(* #,##0_);_(* \(#,##0\);_(* &quot;-&quot;??_);_(@_)">
                  <c:v>0</c:v>
                </c:pt>
                <c:pt idx="119" formatCode="_(* #,##0_);_(* \(#,##0\);_(* &quot;-&quot;??_);_(@_)">
                  <c:v>0</c:v>
                </c:pt>
                <c:pt idx="120" formatCode="_(* #,##0_);_(* \(#,##0\);_(* &quot;-&quot;??_);_(@_)">
                  <c:v>0</c:v>
                </c:pt>
                <c:pt idx="121" formatCode="_(* #,##0_);_(* \(#,##0\);_(* &quot;-&quot;??_);_(@_)">
                  <c:v>0</c:v>
                </c:pt>
                <c:pt idx="122" formatCode="_(* #,##0_);_(* \(#,##0\);_(* &quot;-&quot;??_);_(@_)">
                  <c:v>0</c:v>
                </c:pt>
                <c:pt idx="123" formatCode="_(* #,##0_);_(* \(#,##0\);_(* &quot;-&quot;??_);_(@_)">
                  <c:v>0</c:v>
                </c:pt>
                <c:pt idx="124" formatCode="_(* #,##0_);_(* \(#,##0\);_(* &quot;-&quot;??_);_(@_)">
                  <c:v>0</c:v>
                </c:pt>
                <c:pt idx="125" formatCode="_(* #,##0_);_(* \(#,##0\);_(* &quot;-&quot;??_);_(@_)">
                  <c:v>0</c:v>
                </c:pt>
                <c:pt idx="126" formatCode="_(* #,##0_);_(* \(#,##0\);_(* &quot;-&quot;??_);_(@_)">
                  <c:v>0</c:v>
                </c:pt>
                <c:pt idx="127" formatCode="_(* #,##0_);_(* \(#,##0\);_(* &quot;-&quot;??_);_(@_)">
                  <c:v>0</c:v>
                </c:pt>
                <c:pt idx="128" formatCode="_(* #,##0_);_(* \(#,##0\);_(* &quot;-&quot;??_);_(@_)">
                  <c:v>0</c:v>
                </c:pt>
                <c:pt idx="129" formatCode="_(* #,##0_);_(* \(#,##0\);_(* &quot;-&quot;??_);_(@_)">
                  <c:v>0</c:v>
                </c:pt>
                <c:pt idx="130" formatCode="_(* #,##0_);_(* \(#,##0\);_(* &quot;-&quot;??_);_(@_)">
                  <c:v>0</c:v>
                </c:pt>
                <c:pt idx="131" formatCode="_(* #,##0_);_(* \(#,##0\);_(* &quot;-&quot;??_);_(@_)">
                  <c:v>0</c:v>
                </c:pt>
                <c:pt idx="132" formatCode="_(* #,##0_);_(* \(#,##0\);_(* &quot;-&quot;??_);_(@_)">
                  <c:v>0</c:v>
                </c:pt>
                <c:pt idx="133" formatCode="_(* #,##0_);_(* \(#,##0\);_(* &quot;-&quot;??_);_(@_)">
                  <c:v>0</c:v>
                </c:pt>
                <c:pt idx="134" formatCode="_(* #,##0_);_(* \(#,##0\);_(* &quot;-&quot;??_);_(@_)">
                  <c:v>0</c:v>
                </c:pt>
                <c:pt idx="135" formatCode="_(* #,##0_);_(* \(#,##0\);_(* &quot;-&quot;??_);_(@_)">
                  <c:v>0</c:v>
                </c:pt>
                <c:pt idx="136" formatCode="_(* #,##0_);_(* \(#,##0\);_(* &quot;-&quot;??_);_(@_)">
                  <c:v>0</c:v>
                </c:pt>
                <c:pt idx="137" formatCode="_(* #,##0_);_(* \(#,##0\);_(* &quot;-&quot;??_);_(@_)">
                  <c:v>0</c:v>
                </c:pt>
                <c:pt idx="138" formatCode="_(* #,##0_);_(* \(#,##0\);_(* &quot;-&quot;??_);_(@_)">
                  <c:v>0</c:v>
                </c:pt>
                <c:pt idx="139" formatCode="_(* #,##0_);_(* \(#,##0\);_(* &quot;-&quot;??_);_(@_)">
                  <c:v>0</c:v>
                </c:pt>
                <c:pt idx="140" formatCode="_(* #,##0_);_(* \(#,##0\);_(* &quot;-&quot;??_);_(@_)">
                  <c:v>0</c:v>
                </c:pt>
                <c:pt idx="141" formatCode="_(* #,##0_);_(* \(#,##0\);_(* &quot;-&quot;??_);_(@_)">
                  <c:v>0</c:v>
                </c:pt>
                <c:pt idx="142" formatCode="_(* #,##0_);_(* \(#,##0\);_(* &quot;-&quot;??_);_(@_)">
                  <c:v>0</c:v>
                </c:pt>
                <c:pt idx="143" formatCode="_(* #,##0_);_(* \(#,##0\);_(* &quot;-&quot;??_);_(@_)">
                  <c:v>0</c:v>
                </c:pt>
                <c:pt idx="144" formatCode="_(* #,##0_);_(* \(#,##0\);_(* &quot;-&quot;??_);_(@_)">
                  <c:v>0</c:v>
                </c:pt>
                <c:pt idx="145" formatCode="_(* #,##0_);_(* \(#,##0\);_(* &quot;-&quot;??_);_(@_)">
                  <c:v>0</c:v>
                </c:pt>
                <c:pt idx="146" formatCode="_(* #,##0_);_(* \(#,##0\);_(* &quot;-&quot;??_);_(@_)">
                  <c:v>0</c:v>
                </c:pt>
                <c:pt idx="147" formatCode="_(* #,##0_);_(* \(#,##0\);_(* &quot;-&quot;??_);_(@_)">
                  <c:v>0</c:v>
                </c:pt>
                <c:pt idx="148" formatCode="_(* #,##0_);_(* \(#,##0\);_(* &quot;-&quot;??_);_(@_)">
                  <c:v>0</c:v>
                </c:pt>
                <c:pt idx="149" formatCode="_(* #,##0_);_(* \(#,##0\);_(* &quot;-&quot;??_);_(@_)">
                  <c:v>0</c:v>
                </c:pt>
                <c:pt idx="150" formatCode="_(* #,##0_);_(* \(#,##0\);_(* &quot;-&quot;??_);_(@_)">
                  <c:v>0</c:v>
                </c:pt>
                <c:pt idx="151" formatCode="_(* #,##0_);_(* \(#,##0\);_(* &quot;-&quot;??_);_(@_)">
                  <c:v>0</c:v>
                </c:pt>
                <c:pt idx="152" formatCode="_(* #,##0_);_(* \(#,##0\);_(* &quot;-&quot;??_);_(@_)">
                  <c:v>0</c:v>
                </c:pt>
                <c:pt idx="153" formatCode="_(* #,##0_);_(* \(#,##0\);_(* &quot;-&quot;??_);_(@_)">
                  <c:v>0</c:v>
                </c:pt>
                <c:pt idx="154" formatCode="_(* #,##0_);_(* \(#,##0\);_(* &quot;-&quot;??_);_(@_)">
                  <c:v>0</c:v>
                </c:pt>
                <c:pt idx="155" formatCode="_(* #,##0_);_(* \(#,##0\);_(* &quot;-&quot;??_);_(@_)">
                  <c:v>0</c:v>
                </c:pt>
                <c:pt idx="156" formatCode="_(* #,##0_);_(* \(#,##0\);_(* &quot;-&quot;??_);_(@_)">
                  <c:v>0</c:v>
                </c:pt>
                <c:pt idx="157" formatCode="_(* #,##0_);_(* \(#,##0\);_(* &quot;-&quot;??_);_(@_)">
                  <c:v>0</c:v>
                </c:pt>
                <c:pt idx="158" formatCode="_(* #,##0_);_(* \(#,##0\);_(* &quot;-&quot;??_);_(@_)">
                  <c:v>0</c:v>
                </c:pt>
                <c:pt idx="159" formatCode="_(* #,##0_);_(* \(#,##0\);_(* &quot;-&quot;??_);_(@_)">
                  <c:v>0</c:v>
                </c:pt>
                <c:pt idx="160" formatCode="_(* #,##0_);_(* \(#,##0\);_(* &quot;-&quot;??_);_(@_)">
                  <c:v>0</c:v>
                </c:pt>
                <c:pt idx="161" formatCode="_(* #,##0_);_(* \(#,##0\);_(* &quot;-&quot;??_);_(@_)">
                  <c:v>0</c:v>
                </c:pt>
                <c:pt idx="162" formatCode="_(* #,##0_);_(* \(#,##0\);_(* &quot;-&quot;??_);_(@_)">
                  <c:v>0</c:v>
                </c:pt>
                <c:pt idx="163" formatCode="_(* #,##0_);_(* \(#,##0\);_(* &quot;-&quot;??_);_(@_)">
                  <c:v>0</c:v>
                </c:pt>
                <c:pt idx="164" formatCode="_(* #,##0_);_(* \(#,##0\);_(* &quot;-&quot;??_);_(@_)">
                  <c:v>0</c:v>
                </c:pt>
                <c:pt idx="165" formatCode="_(* #,##0_);_(* \(#,##0\);_(* &quot;-&quot;??_);_(@_)">
                  <c:v>0</c:v>
                </c:pt>
                <c:pt idx="166" formatCode="_(* #,##0_);_(* \(#,##0\);_(* &quot;-&quot;??_);_(@_)">
                  <c:v>0</c:v>
                </c:pt>
                <c:pt idx="167" formatCode="_(* #,##0_);_(* \(#,##0\);_(* &quot;-&quot;??_);_(@_)">
                  <c:v>0</c:v>
                </c:pt>
                <c:pt idx="168" formatCode="_(* #,##0_);_(* \(#,##0\);_(* &quot;-&quot;??_);_(@_)">
                  <c:v>0</c:v>
                </c:pt>
                <c:pt idx="169" formatCode="_(* #,##0_);_(* \(#,##0\);_(* &quot;-&quot;??_);_(@_)">
                  <c:v>0</c:v>
                </c:pt>
                <c:pt idx="170" formatCode="_(* #,##0_);_(* \(#,##0\);_(* &quot;-&quot;??_);_(@_)">
                  <c:v>0</c:v>
                </c:pt>
                <c:pt idx="171" formatCode="_(* #,##0_);_(* \(#,##0\);_(* &quot;-&quot;??_);_(@_)">
                  <c:v>0</c:v>
                </c:pt>
                <c:pt idx="172" formatCode="_(* #,##0_);_(* \(#,##0\);_(* &quot;-&quot;??_);_(@_)">
                  <c:v>0</c:v>
                </c:pt>
                <c:pt idx="173" formatCode="_(* #,##0_);_(* \(#,##0\);_(* &quot;-&quot;??_);_(@_)">
                  <c:v>0</c:v>
                </c:pt>
                <c:pt idx="174" formatCode="_(* #,##0_);_(* \(#,##0\);_(* &quot;-&quot;??_);_(@_)">
                  <c:v>0</c:v>
                </c:pt>
                <c:pt idx="175" formatCode="_(* #,##0_);_(* \(#,##0\);_(* &quot;-&quot;??_);_(@_)">
                  <c:v>0</c:v>
                </c:pt>
                <c:pt idx="176" formatCode="_(* #,##0_);_(* \(#,##0\);_(* &quot;-&quot;??_);_(@_)">
                  <c:v>0</c:v>
                </c:pt>
                <c:pt idx="177" formatCode="_(* #,##0_);_(* \(#,##0\);_(* &quot;-&quot;??_);_(@_)">
                  <c:v>0</c:v>
                </c:pt>
                <c:pt idx="178" formatCode="_(* #,##0_);_(* \(#,##0\);_(* &quot;-&quot;??_);_(@_)">
                  <c:v>0</c:v>
                </c:pt>
                <c:pt idx="179" formatCode="_(* #,##0_);_(* \(#,##0\);_(* &quot;-&quot;??_);_(@_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81-4B94-85F8-1A7AD2556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6160848"/>
        <c:axId val="218033584"/>
      </c:lineChart>
      <c:catAx>
        <c:axId val="256160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layout>
            <c:manualLayout>
              <c:xMode val="edge"/>
              <c:yMode val="edge"/>
              <c:x val="0.53198522694179762"/>
              <c:y val="0.945040324504891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033584"/>
        <c:crosses val="autoZero"/>
        <c:auto val="1"/>
        <c:lblAlgn val="ctr"/>
        <c:lblOffset val="100"/>
        <c:noMultiLvlLbl val="0"/>
      </c:catAx>
      <c:valAx>
        <c:axId val="21803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_);[Red]\(&quot;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6160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316867485594053"/>
          <c:y val="0.7059290543227551"/>
          <c:w val="7.770768509982387E-2"/>
          <c:h val="6.8182295394893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500" baseline="0"/>
              <a:t>30 Year Mortgage</a:t>
            </a:r>
          </a:p>
          <a:p>
            <a:pPr>
              <a:defRPr/>
            </a:pPr>
            <a:r>
              <a:rPr lang="en-US" sz="1500" baseline="0"/>
              <a:t>Equity "Slope"</a:t>
            </a:r>
          </a:p>
        </c:rich>
      </c:tx>
      <c:layout>
        <c:manualLayout>
          <c:xMode val="edge"/>
          <c:yMode val="edge"/>
          <c:x val="0.41423741537735603"/>
          <c:y val="1.21212121212121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60724704912235"/>
          <c:y val="0.11034343434343434"/>
          <c:w val="0.79586671097460659"/>
          <c:h val="0.79046814602720117"/>
        </c:manualLayout>
      </c:layout>
      <c:lineChart>
        <c:grouping val="standard"/>
        <c:varyColors val="0"/>
        <c:ser>
          <c:idx val="0"/>
          <c:order val="0"/>
          <c:tx>
            <c:v>FMV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'30 Yr Mortgage Amortization'!$H$11:$H$370</c:f>
              <c:numCache>
                <c:formatCode>_(* #,##0_);_(* \(#,##0\);_(* "-"??_);_(@_)</c:formatCode>
                <c:ptCount val="3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8-43D2-A3BD-1CF9BF00FC13}"/>
            </c:ext>
          </c:extLst>
        </c:ser>
        <c:ser>
          <c:idx val="1"/>
          <c:order val="1"/>
          <c:tx>
            <c:v>Equity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'30 Yr Mortgage Amortization'!$I$11:$I$370</c:f>
              <c:numCache>
                <c:formatCode>_(* #,##0_);_(* \(#,##0\);_(* "-"??_);_(@_)</c:formatCode>
                <c:ptCount val="3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8-43D2-A3BD-1CF9BF00F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6160848"/>
        <c:axId val="218033584"/>
      </c:lineChart>
      <c:catAx>
        <c:axId val="256160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layout>
            <c:manualLayout>
              <c:xMode val="edge"/>
              <c:yMode val="edge"/>
              <c:x val="0.53198522694179762"/>
              <c:y val="0.945040324504891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033584"/>
        <c:crosses val="autoZero"/>
        <c:auto val="1"/>
        <c:lblAlgn val="ctr"/>
        <c:lblOffset val="100"/>
        <c:noMultiLvlLbl val="0"/>
      </c:catAx>
      <c:valAx>
        <c:axId val="21803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6160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316867485594053"/>
          <c:y val="0.7059290543227551"/>
          <c:w val="7.770768509982387E-2"/>
          <c:h val="6.8182295394893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500" baseline="0"/>
              <a:t>15 Year Forecast</a:t>
            </a:r>
          </a:p>
          <a:p>
            <a:pPr algn="ctr">
              <a:defRPr/>
            </a:pPr>
            <a:r>
              <a:rPr lang="en-US" sz="1500" baseline="0"/>
              <a:t>Gross Rents, Net Rental income &amp; Mortgage Interest</a:t>
            </a:r>
          </a:p>
        </c:rich>
      </c:tx>
      <c:layout>
        <c:manualLayout>
          <c:xMode val="edge"/>
          <c:yMode val="edge"/>
          <c:x val="0.25592002132136848"/>
          <c:y val="2.82828282828282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00495243956648"/>
          <c:y val="0.12448484848484849"/>
          <c:w val="0.79586671097460659"/>
          <c:h val="0.79046814602720117"/>
        </c:manualLayout>
      </c:layout>
      <c:lineChart>
        <c:grouping val="standard"/>
        <c:varyColors val="0"/>
        <c:ser>
          <c:idx val="0"/>
          <c:order val="0"/>
          <c:tx>
            <c:strRef>
              <c:f>'15 Yr Mortg - Finance'!$A$4:$B$4</c:f>
              <c:strCache>
                <c:ptCount val="2"/>
                <c:pt idx="0">
                  <c:v>Rental Revenues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('15 Yr Mortg - Finance'!$C$3,'15 Yr Mortg - Finance'!$E$3,'15 Yr Mortg - Finance'!$G$3,'15 Yr Mortg - Finance'!$I$3,'15 Yr Mortg - Finance'!$K$3,'15 Yr Mortg - Finance'!$M$3,'15 Yr Mortg - Finance'!$O$3)</c:f>
              <c:numCache>
                <c:formatCode>General</c:formatCode>
                <c:ptCount val="7"/>
                <c:pt idx="0">
                  <c:v>2021</c:v>
                </c:pt>
                <c:pt idx="1">
                  <c:v>2026</c:v>
                </c:pt>
                <c:pt idx="2">
                  <c:v>2031</c:v>
                </c:pt>
                <c:pt idx="3">
                  <c:v>2036</c:v>
                </c:pt>
                <c:pt idx="4">
                  <c:v>2041</c:v>
                </c:pt>
                <c:pt idx="5">
                  <c:v>2046</c:v>
                </c:pt>
                <c:pt idx="6">
                  <c:v>2050</c:v>
                </c:pt>
              </c:numCache>
            </c:numRef>
          </c:cat>
          <c:val>
            <c:numRef>
              <c:f>('15 Yr Mortg - Finance'!$C$4,'15 Yr Mortg - Finance'!$E$4,'15 Yr Mortg - Finance'!$G$4,'15 Yr Mortg - Finance'!$I$4,'15 Yr Mortg - Finance'!$K$4,'15 Yr Mortg - Finance'!$M$4,'15 Yr Mortg - Finance'!$O$4)</c:f>
              <c:numCache>
                <c:formatCode>_("$"* #,##0_);_("$"* \(#,##0\);_("$"*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D-4820-9E73-C8A406971170}"/>
            </c:ext>
          </c:extLst>
        </c:ser>
        <c:ser>
          <c:idx val="1"/>
          <c:order val="1"/>
          <c:tx>
            <c:strRef>
              <c:f>'15 Yr Mortg - Finance'!$A$6:$B$6</c:f>
              <c:strCache>
                <c:ptCount val="2"/>
                <c:pt idx="0">
                  <c:v>Mortgage Interest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('15 Yr Mortg - Finance'!$C$3,'15 Yr Mortg - Finance'!$E$3,'15 Yr Mortg - Finance'!$G$3,'15 Yr Mortg - Finance'!$I$3,'15 Yr Mortg - Finance'!$K$3,'15 Yr Mortg - Finance'!$M$3,'15 Yr Mortg - Finance'!$O$3)</c:f>
              <c:numCache>
                <c:formatCode>General</c:formatCode>
                <c:ptCount val="7"/>
                <c:pt idx="0">
                  <c:v>2021</c:v>
                </c:pt>
                <c:pt idx="1">
                  <c:v>2026</c:v>
                </c:pt>
                <c:pt idx="2">
                  <c:v>2031</c:v>
                </c:pt>
                <c:pt idx="3">
                  <c:v>2036</c:v>
                </c:pt>
                <c:pt idx="4">
                  <c:v>2041</c:v>
                </c:pt>
                <c:pt idx="5">
                  <c:v>2046</c:v>
                </c:pt>
                <c:pt idx="6">
                  <c:v>2050</c:v>
                </c:pt>
              </c:numCache>
            </c:numRef>
          </c:cat>
          <c:val>
            <c:numRef>
              <c:f>('15 Yr Mortg - Finance'!$C$6,'15 Yr Mortg - Finance'!$E$6,'15 Yr Mortg - Finance'!$G$6,'15 Yr Mortg - Finance'!$I$6,'15 Yr Mortg - Finance'!$K$6,'15 Yr Mortg - Finance'!$M$6,'15 Yr Mortg - Finance'!$O$6)</c:f>
              <c:numCache>
                <c:formatCode>_(* #,##0_);_(* \(#,##0\);_(*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BAD-4820-9E73-C8A406971170}"/>
            </c:ext>
          </c:extLst>
        </c:ser>
        <c:ser>
          <c:idx val="2"/>
          <c:order val="2"/>
          <c:tx>
            <c:strRef>
              <c:f>'15 Yr Mortg - Finance'!$A$11</c:f>
              <c:strCache>
                <c:ptCount val="1"/>
                <c:pt idx="0">
                  <c:v>Net operating rental income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('15 Yr Mortg - Finance'!$C$3,'15 Yr Mortg - Finance'!$E$3,'15 Yr Mortg - Finance'!$G$3,'15 Yr Mortg - Finance'!$I$3,'15 Yr Mortg - Finance'!$K$3,'15 Yr Mortg - Finance'!$M$3,'15 Yr Mortg - Finance'!$O$3)</c:f>
              <c:numCache>
                <c:formatCode>General</c:formatCode>
                <c:ptCount val="7"/>
                <c:pt idx="0">
                  <c:v>2021</c:v>
                </c:pt>
                <c:pt idx="1">
                  <c:v>2026</c:v>
                </c:pt>
                <c:pt idx="2">
                  <c:v>2031</c:v>
                </c:pt>
                <c:pt idx="3">
                  <c:v>2036</c:v>
                </c:pt>
                <c:pt idx="4">
                  <c:v>2041</c:v>
                </c:pt>
                <c:pt idx="5">
                  <c:v>2046</c:v>
                </c:pt>
                <c:pt idx="6">
                  <c:v>2050</c:v>
                </c:pt>
              </c:numCache>
            </c:numRef>
          </c:cat>
          <c:val>
            <c:numRef>
              <c:f>('15 Yr Mortg - Finance'!$C$11,'15 Yr Mortg - Finance'!$E$11,'15 Yr Mortg - Finance'!$G$11,'15 Yr Mortg - Finance'!$I$11,'15 Yr Mortg - Finance'!$K$11,'15 Yr Mortg - Finance'!$M$11,'15 Yr Mortg - Finance'!$O$11)</c:f>
              <c:numCache>
                <c:formatCode>_("$"* #,##0_);_("$"* \(#,##0\);_("$"*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92-4051-86D0-637BCE0E8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6160848"/>
        <c:axId val="218033584"/>
      </c:lineChart>
      <c:catAx>
        <c:axId val="256160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layout>
            <c:manualLayout>
              <c:xMode val="edge"/>
              <c:yMode val="edge"/>
              <c:x val="0.53198522694179762"/>
              <c:y val="0.945040324504891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033584"/>
        <c:crosses val="autoZero"/>
        <c:auto val="1"/>
        <c:lblAlgn val="ctr"/>
        <c:lblOffset val="100"/>
        <c:noMultiLvlLbl val="0"/>
      </c:catAx>
      <c:valAx>
        <c:axId val="21803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6160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598292964244519"/>
          <c:y val="0.5849766666666667"/>
          <c:w val="0.32220173010380621"/>
          <c:h val="0.263275238095238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500" baseline="0"/>
              <a:t>30 Year Forecast</a:t>
            </a:r>
          </a:p>
          <a:p>
            <a:pPr algn="ctr">
              <a:defRPr/>
            </a:pPr>
            <a:r>
              <a:rPr lang="en-US" sz="1500" baseline="0"/>
              <a:t>Gross Rents, Net Rental income &amp; Mortgage Interest</a:t>
            </a:r>
          </a:p>
        </c:rich>
      </c:tx>
      <c:layout>
        <c:manualLayout>
          <c:xMode val="edge"/>
          <c:yMode val="edge"/>
          <c:x val="0.25592002132136848"/>
          <c:y val="2.82828282828282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00495243956648"/>
          <c:y val="0.12448484848484849"/>
          <c:w val="0.79586671097460659"/>
          <c:h val="0.79046814602720117"/>
        </c:manualLayout>
      </c:layout>
      <c:lineChart>
        <c:grouping val="standard"/>
        <c:varyColors val="0"/>
        <c:ser>
          <c:idx val="0"/>
          <c:order val="0"/>
          <c:tx>
            <c:v>Gross Rents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('30 Yr Mortg - Finance'!$C$3,'30 Yr Mortg - Finance'!$E$3,'30 Yr Mortg - Finance'!$G$3,'30 Yr Mortg - Finance'!$I$3,'30 Yr Mortg - Finance'!$K$3,'30 Yr Mortg - Finance'!$M$3,'30 Yr Mortg - Finance'!$O$3)</c:f>
              <c:numCache>
                <c:formatCode>General</c:formatCode>
                <c:ptCount val="7"/>
                <c:pt idx="0">
                  <c:v>2021</c:v>
                </c:pt>
                <c:pt idx="1">
                  <c:v>2026</c:v>
                </c:pt>
                <c:pt idx="2">
                  <c:v>2031</c:v>
                </c:pt>
                <c:pt idx="3">
                  <c:v>2036</c:v>
                </c:pt>
                <c:pt idx="4">
                  <c:v>2041</c:v>
                </c:pt>
                <c:pt idx="5">
                  <c:v>2046</c:v>
                </c:pt>
                <c:pt idx="6">
                  <c:v>2050</c:v>
                </c:pt>
              </c:numCache>
            </c:numRef>
          </c:cat>
          <c:val>
            <c:numRef>
              <c:f>('30 Yr Mortg - Finance'!$C$4,'30 Yr Mortg - Finance'!$E$4,'30 Yr Mortg - Finance'!$G$4,'30 Yr Mortg - Finance'!$I$4,'30 Yr Mortg - Finance'!$K$4,'30 Yr Mortg - Finance'!$M$4,'30 Yr Mortg - Finance'!$O$4)</c:f>
              <c:numCache>
                <c:formatCode>_("$"* #,##0_);_("$"* \(#,##0\);_("$"*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E2-489D-95D1-0BBC0402676B}"/>
            </c:ext>
          </c:extLst>
        </c:ser>
        <c:ser>
          <c:idx val="2"/>
          <c:order val="1"/>
          <c:tx>
            <c:v>Net rental income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('30 Yr Mortg - Finance'!$C$3,'30 Yr Mortg - Finance'!$E$3,'30 Yr Mortg - Finance'!$G$3,'30 Yr Mortg - Finance'!$I$3,'30 Yr Mortg - Finance'!$K$3,'30 Yr Mortg - Finance'!$M$3,'30 Yr Mortg - Finance'!$O$3)</c:f>
              <c:numCache>
                <c:formatCode>General</c:formatCode>
                <c:ptCount val="7"/>
                <c:pt idx="0">
                  <c:v>2021</c:v>
                </c:pt>
                <c:pt idx="1">
                  <c:v>2026</c:v>
                </c:pt>
                <c:pt idx="2">
                  <c:v>2031</c:v>
                </c:pt>
                <c:pt idx="3">
                  <c:v>2036</c:v>
                </c:pt>
                <c:pt idx="4">
                  <c:v>2041</c:v>
                </c:pt>
                <c:pt idx="5">
                  <c:v>2046</c:v>
                </c:pt>
                <c:pt idx="6">
                  <c:v>2050</c:v>
                </c:pt>
              </c:numCache>
            </c:numRef>
          </c:cat>
          <c:val>
            <c:numRef>
              <c:f>('30 Yr Mortg - Finance'!$C$11,'30 Yr Mortg - Finance'!$E$11,'30 Yr Mortg - Finance'!$G$11,'30 Yr Mortg - Finance'!$I$11,'30 Yr Mortg - Finance'!$K$11,'30 Yr Mortg - Finance'!$M$11,'30 Yr Mortg - Finance'!$O$11)</c:f>
              <c:numCache>
                <c:formatCode>_("$"* #,##0_);_("$"* \(#,##0\);_("$"*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E2-489D-95D1-0BBC0402676B}"/>
            </c:ext>
          </c:extLst>
        </c:ser>
        <c:ser>
          <c:idx val="1"/>
          <c:order val="2"/>
          <c:tx>
            <c:v>Mortgage interest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('30 Yr Mortg - Finance'!$C$3,'30 Yr Mortg - Finance'!$E$3,'30 Yr Mortg - Finance'!$G$3,'30 Yr Mortg - Finance'!$I$3,'30 Yr Mortg - Finance'!$K$3,'30 Yr Mortg - Finance'!$M$3,'30 Yr Mortg - Finance'!$O$3)</c:f>
              <c:numCache>
                <c:formatCode>General</c:formatCode>
                <c:ptCount val="7"/>
                <c:pt idx="0">
                  <c:v>2021</c:v>
                </c:pt>
                <c:pt idx="1">
                  <c:v>2026</c:v>
                </c:pt>
                <c:pt idx="2">
                  <c:v>2031</c:v>
                </c:pt>
                <c:pt idx="3">
                  <c:v>2036</c:v>
                </c:pt>
                <c:pt idx="4">
                  <c:v>2041</c:v>
                </c:pt>
                <c:pt idx="5">
                  <c:v>2046</c:v>
                </c:pt>
                <c:pt idx="6">
                  <c:v>2050</c:v>
                </c:pt>
              </c:numCache>
            </c:numRef>
          </c:cat>
          <c:val>
            <c:numRef>
              <c:f>('30 Yr Mortg - Finance'!$C$6,'30 Yr Mortg - Finance'!$E$6,'30 Yr Mortg - Finance'!$G$6,'30 Yr Mortg - Finance'!$I$6,'30 Yr Mortg - Finance'!$K$6,'30 Yr Mortg - Finance'!$M$6,'30 Yr Mortg - Finance'!$O$6)</c:f>
              <c:numCache>
                <c:formatCode>_(* #,##0_);_(* \(#,##0\);_(*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E2-489D-95D1-0BBC04026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6160848"/>
        <c:axId val="218033584"/>
      </c:lineChart>
      <c:catAx>
        <c:axId val="256160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layout>
            <c:manualLayout>
              <c:xMode val="edge"/>
              <c:yMode val="edge"/>
              <c:x val="0.53198522694179762"/>
              <c:y val="0.945040324504891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033584"/>
        <c:crosses val="autoZero"/>
        <c:auto val="1"/>
        <c:lblAlgn val="ctr"/>
        <c:lblOffset val="100"/>
        <c:noMultiLvlLbl val="0"/>
      </c:catAx>
      <c:valAx>
        <c:axId val="21803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6160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316867485594053"/>
          <c:y val="0.7059290543227551"/>
          <c:w val="0.14121816901016654"/>
          <c:h val="0.102273443092340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15 Year Forecast </a:t>
            </a:r>
          </a:p>
          <a:p>
            <a:pPr>
              <a:defRPr/>
            </a:pPr>
            <a:r>
              <a:rPr lang="en-US"/>
              <a:t>5</a:t>
            </a:r>
            <a:r>
              <a:rPr lang="en-US" baseline="0"/>
              <a:t> Year Increments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762299003736977E-2"/>
          <c:y val="0.13265950806885768"/>
          <c:w val="0.93020212777154954"/>
          <c:h val="0.837919131038849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'15 Yr Mortg - Finance'!$A$4</c:f>
              <c:strCache>
                <c:ptCount val="1"/>
                <c:pt idx="0">
                  <c:v>Rental Revenues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('15 Yr Mortg - Finance'!$C$3,'15 Yr Mortg - Finance'!$E$3,'15 Yr Mortg - Finance'!$G$3,'15 Yr Mortg - Finance'!$I$3,'15 Yr Mortg - Finance'!$K$3,'15 Yr Mortg - Finance'!$M$3,'15 Yr Mortg - Finance'!$O$3)</c:f>
              <c:numCache>
                <c:formatCode>General</c:formatCode>
                <c:ptCount val="7"/>
                <c:pt idx="0">
                  <c:v>2021</c:v>
                </c:pt>
                <c:pt idx="1">
                  <c:v>2026</c:v>
                </c:pt>
                <c:pt idx="2">
                  <c:v>2031</c:v>
                </c:pt>
                <c:pt idx="3">
                  <c:v>2036</c:v>
                </c:pt>
                <c:pt idx="4">
                  <c:v>2041</c:v>
                </c:pt>
                <c:pt idx="5">
                  <c:v>2046</c:v>
                </c:pt>
                <c:pt idx="6">
                  <c:v>2050</c:v>
                </c:pt>
              </c:numCache>
            </c:numRef>
          </c:cat>
          <c:val>
            <c:numRef>
              <c:f>('15 Yr Mortg - Finance'!$C$4,'15 Yr Mortg - Finance'!$E$4,'15 Yr Mortg - Finance'!$G$4,'15 Yr Mortg - Finance'!$I$4,'15 Yr Mortg - Finance'!$K$4,'15 Yr Mortg - Finance'!$M$4,'15 Yr Mortg - Finance'!$O$4)</c:f>
              <c:numCache>
                <c:formatCode>_("$"* #,##0_);_("$"* \(#,##0\);_("$"*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C1-4C61-909E-BAB510FE8541}"/>
            </c:ext>
          </c:extLst>
        </c:ser>
        <c:ser>
          <c:idx val="2"/>
          <c:order val="1"/>
          <c:tx>
            <c:strRef>
              <c:f>'15 Yr Mortg - Finance'!$A$6</c:f>
              <c:strCache>
                <c:ptCount val="1"/>
                <c:pt idx="0">
                  <c:v>Mortgage Interest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('15 Yr Mortg - Finance'!$C$3,'15 Yr Mortg - Finance'!$E$3,'15 Yr Mortg - Finance'!$G$3,'15 Yr Mortg - Finance'!$I$3,'15 Yr Mortg - Finance'!$K$3,'15 Yr Mortg - Finance'!$M$3,'15 Yr Mortg - Finance'!$O$3)</c:f>
              <c:numCache>
                <c:formatCode>General</c:formatCode>
                <c:ptCount val="7"/>
                <c:pt idx="0">
                  <c:v>2021</c:v>
                </c:pt>
                <c:pt idx="1">
                  <c:v>2026</c:v>
                </c:pt>
                <c:pt idx="2">
                  <c:v>2031</c:v>
                </c:pt>
                <c:pt idx="3">
                  <c:v>2036</c:v>
                </c:pt>
                <c:pt idx="4">
                  <c:v>2041</c:v>
                </c:pt>
                <c:pt idx="5">
                  <c:v>2046</c:v>
                </c:pt>
                <c:pt idx="6">
                  <c:v>2050</c:v>
                </c:pt>
              </c:numCache>
            </c:numRef>
          </c:cat>
          <c:val>
            <c:numRef>
              <c:f>('15 Yr Mortg - Finance'!$C$6,'15 Yr Mortg - Finance'!$E$6,'15 Yr Mortg - Finance'!$G$6,'15 Yr Mortg - Finance'!$I$6,'15 Yr Mortg - Finance'!$K$6,'15 Yr Mortg - Finance'!$M$6,'15 Yr Mortg - Finance'!$O$6)</c:f>
              <c:numCache>
                <c:formatCode>_(* #,##0_);_(* \(#,##0\);_(*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C1-4C61-909E-BAB510FE8541}"/>
            </c:ext>
          </c:extLst>
        </c:ser>
        <c:ser>
          <c:idx val="3"/>
          <c:order val="2"/>
          <c:tx>
            <c:strRef>
              <c:f>'15 Yr Mortg - Finance'!$A$7</c:f>
              <c:strCache>
                <c:ptCount val="1"/>
                <c:pt idx="0">
                  <c:v>Real Estate taxes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('15 Yr Mortg - Finance'!$C$3,'15 Yr Mortg - Finance'!$E$3,'15 Yr Mortg - Finance'!$G$3,'15 Yr Mortg - Finance'!$I$3,'15 Yr Mortg - Finance'!$K$3,'15 Yr Mortg - Finance'!$M$3,'15 Yr Mortg - Finance'!$O$3)</c:f>
              <c:numCache>
                <c:formatCode>General</c:formatCode>
                <c:ptCount val="7"/>
                <c:pt idx="0">
                  <c:v>2021</c:v>
                </c:pt>
                <c:pt idx="1">
                  <c:v>2026</c:v>
                </c:pt>
                <c:pt idx="2">
                  <c:v>2031</c:v>
                </c:pt>
                <c:pt idx="3">
                  <c:v>2036</c:v>
                </c:pt>
                <c:pt idx="4">
                  <c:v>2041</c:v>
                </c:pt>
                <c:pt idx="5">
                  <c:v>2046</c:v>
                </c:pt>
                <c:pt idx="6">
                  <c:v>2050</c:v>
                </c:pt>
              </c:numCache>
            </c:numRef>
          </c:cat>
          <c:val>
            <c:numRef>
              <c:f>('15 Yr Mortg - Finance'!$C$7,'15 Yr Mortg - Finance'!$E$7,'15 Yr Mortg - Finance'!$G$7,'15 Yr Mortg - Finance'!$I$7,'15 Yr Mortg - Finance'!$K$7,'15 Yr Mortg - Finance'!$M$7,'15 Yr Mortg - Finance'!$O$7)</c:f>
              <c:numCache>
                <c:formatCode>_(* #,##0_);_(* \(#,##0\);_(*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C1-4C61-909E-BAB510FE8541}"/>
            </c:ext>
          </c:extLst>
        </c:ser>
        <c:ser>
          <c:idx val="5"/>
          <c:order val="3"/>
          <c:tx>
            <c:strRef>
              <c:f>'15 Yr Mortg - Finance'!$A$9</c:f>
              <c:strCache>
                <c:ptCount val="1"/>
                <c:pt idx="0">
                  <c:v>Utitities and other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('15 Yr Mortg - Finance'!$C$3,'15 Yr Mortg - Finance'!$E$3,'15 Yr Mortg - Finance'!$G$3,'15 Yr Mortg - Finance'!$I$3,'15 Yr Mortg - Finance'!$K$3,'15 Yr Mortg - Finance'!$M$3,'15 Yr Mortg - Finance'!$O$3)</c:f>
              <c:numCache>
                <c:formatCode>General</c:formatCode>
                <c:ptCount val="7"/>
                <c:pt idx="0">
                  <c:v>2021</c:v>
                </c:pt>
                <c:pt idx="1">
                  <c:v>2026</c:v>
                </c:pt>
                <c:pt idx="2">
                  <c:v>2031</c:v>
                </c:pt>
                <c:pt idx="3">
                  <c:v>2036</c:v>
                </c:pt>
                <c:pt idx="4">
                  <c:v>2041</c:v>
                </c:pt>
                <c:pt idx="5">
                  <c:v>2046</c:v>
                </c:pt>
                <c:pt idx="6">
                  <c:v>2050</c:v>
                </c:pt>
              </c:numCache>
            </c:numRef>
          </c:cat>
          <c:val>
            <c:numRef>
              <c:f>('15 Yr Mortg - Finance'!$C$9,'15 Yr Mortg - Finance'!$E$9,'15 Yr Mortg - Finance'!$G$9,'15 Yr Mortg - Finance'!$I$9,'15 Yr Mortg - Finance'!$K$9,'15 Yr Mortg - Finance'!$M$9,'15 Yr Mortg - Finance'!$O$9)</c:f>
              <c:numCache>
                <c:formatCode>_(* #,##0_);_(* \(#,##0\);_(*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C1-4C61-909E-BAB510FE8541}"/>
            </c:ext>
          </c:extLst>
        </c:ser>
        <c:ser>
          <c:idx val="1"/>
          <c:order val="4"/>
          <c:tx>
            <c:strRef>
              <c:f>'15 Yr Mortg - Finance'!$A$11</c:f>
              <c:strCache>
                <c:ptCount val="1"/>
                <c:pt idx="0">
                  <c:v>Net operating rental income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('15 Yr Mortg - Finance'!$C$3,'15 Yr Mortg - Finance'!$E$3,'15 Yr Mortg - Finance'!$G$3,'15 Yr Mortg - Finance'!$I$3,'15 Yr Mortg - Finance'!$K$3,'15 Yr Mortg - Finance'!$M$3,'15 Yr Mortg - Finance'!$O$3)</c:f>
              <c:numCache>
                <c:formatCode>General</c:formatCode>
                <c:ptCount val="7"/>
                <c:pt idx="0">
                  <c:v>2021</c:v>
                </c:pt>
                <c:pt idx="1">
                  <c:v>2026</c:v>
                </c:pt>
                <c:pt idx="2">
                  <c:v>2031</c:v>
                </c:pt>
                <c:pt idx="3">
                  <c:v>2036</c:v>
                </c:pt>
                <c:pt idx="4">
                  <c:v>2041</c:v>
                </c:pt>
                <c:pt idx="5">
                  <c:v>2046</c:v>
                </c:pt>
                <c:pt idx="6">
                  <c:v>2050</c:v>
                </c:pt>
              </c:numCache>
            </c:numRef>
          </c:cat>
          <c:val>
            <c:numRef>
              <c:f>('15 Yr Mortg - Finance'!$C$11,'15 Yr Mortg - Finance'!$E$11,'15 Yr Mortg - Finance'!$G$11,'15 Yr Mortg - Finance'!$I$11,'15 Yr Mortg - Finance'!$K$11,'15 Yr Mortg - Finance'!$M$11,'15 Yr Mortg - Finance'!$O$11)</c:f>
              <c:numCache>
                <c:formatCode>_("$"* #,##0_);_("$"* \(#,##0\);_("$"*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C1-4C61-909E-BAB510FE8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60061872"/>
        <c:axId val="885168704"/>
      </c:barChart>
      <c:catAx>
        <c:axId val="36006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168704"/>
        <c:crosses val="autoZero"/>
        <c:auto val="1"/>
        <c:lblAlgn val="ctr"/>
        <c:lblOffset val="100"/>
        <c:noMultiLvlLbl val="0"/>
      </c:catAx>
      <c:valAx>
        <c:axId val="88516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06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7.6386180401262341E-2"/>
          <c:y val="7.6949494949494962E-2"/>
          <c:w val="0.16460286774396496"/>
          <c:h val="0.31182355076075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30 Year Forecast </a:t>
            </a:r>
          </a:p>
          <a:p>
            <a:pPr>
              <a:defRPr/>
            </a:pPr>
            <a:r>
              <a:rPr lang="en-US"/>
              <a:t>5</a:t>
            </a:r>
            <a:r>
              <a:rPr lang="en-US" baseline="0"/>
              <a:t> Year Increments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144907879232628E-2"/>
          <c:y val="0.13265950806885768"/>
          <c:w val="0.92485509212076733"/>
          <c:h val="0.837919131038849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'30 Yr Mortg - Finance'!$A$4</c:f>
              <c:strCache>
                <c:ptCount val="1"/>
                <c:pt idx="0">
                  <c:v>Rental Revenues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('30 Yr Mortg - Finance'!$C$3,'30 Yr Mortg - Finance'!$E$3,'30 Yr Mortg - Finance'!$G$3,'30 Yr Mortg - Finance'!$I$3,'30 Yr Mortg - Finance'!$K$3,'30 Yr Mortg - Finance'!$M$3,'30 Yr Mortg - Finance'!$O$3)</c:f>
              <c:numCache>
                <c:formatCode>General</c:formatCode>
                <c:ptCount val="7"/>
                <c:pt idx="0">
                  <c:v>2021</c:v>
                </c:pt>
                <c:pt idx="1">
                  <c:v>2026</c:v>
                </c:pt>
                <c:pt idx="2">
                  <c:v>2031</c:v>
                </c:pt>
                <c:pt idx="3">
                  <c:v>2036</c:v>
                </c:pt>
                <c:pt idx="4">
                  <c:v>2041</c:v>
                </c:pt>
                <c:pt idx="5">
                  <c:v>2046</c:v>
                </c:pt>
                <c:pt idx="6">
                  <c:v>2050</c:v>
                </c:pt>
              </c:numCache>
            </c:numRef>
          </c:cat>
          <c:val>
            <c:numRef>
              <c:f>('30 Yr Mortg - Finance'!$C$4,'30 Yr Mortg - Finance'!$E$4,'30 Yr Mortg - Finance'!$G$4,'30 Yr Mortg - Finance'!$I$4,'30 Yr Mortg - Finance'!$K$4,'30 Yr Mortg - Finance'!$M$4,'30 Yr Mortg - Finance'!$O$4)</c:f>
              <c:numCache>
                <c:formatCode>_("$"* #,##0_);_("$"* \(#,##0\);_("$"*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B4-48FD-B679-67E9EF1B4B71}"/>
            </c:ext>
          </c:extLst>
        </c:ser>
        <c:ser>
          <c:idx val="1"/>
          <c:order val="1"/>
          <c:tx>
            <c:strRef>
              <c:f>'30 Yr Mortg - Finance'!$A$6</c:f>
              <c:strCache>
                <c:ptCount val="1"/>
                <c:pt idx="0">
                  <c:v>Mortgage Interest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('30 Yr Mortg - Finance'!$C$3,'30 Yr Mortg - Finance'!$E$3,'30 Yr Mortg - Finance'!$G$3,'30 Yr Mortg - Finance'!$I$3,'30 Yr Mortg - Finance'!$K$3,'30 Yr Mortg - Finance'!$M$3,'30 Yr Mortg - Finance'!$O$3)</c:f>
              <c:numCache>
                <c:formatCode>General</c:formatCode>
                <c:ptCount val="7"/>
                <c:pt idx="0">
                  <c:v>2021</c:v>
                </c:pt>
                <c:pt idx="1">
                  <c:v>2026</c:v>
                </c:pt>
                <c:pt idx="2">
                  <c:v>2031</c:v>
                </c:pt>
                <c:pt idx="3">
                  <c:v>2036</c:v>
                </c:pt>
                <c:pt idx="4">
                  <c:v>2041</c:v>
                </c:pt>
                <c:pt idx="5">
                  <c:v>2046</c:v>
                </c:pt>
                <c:pt idx="6">
                  <c:v>2050</c:v>
                </c:pt>
              </c:numCache>
            </c:numRef>
          </c:cat>
          <c:val>
            <c:numRef>
              <c:f>('30 Yr Mortg - Finance'!$C$6,'30 Yr Mortg - Finance'!$E$6,'30 Yr Mortg - Finance'!$G$6,'30 Yr Mortg - Finance'!$I$6,'30 Yr Mortg - Finance'!$K$6,'30 Yr Mortg - Finance'!$M$6,'30 Yr Mortg - Finance'!$O$6)</c:f>
              <c:numCache>
                <c:formatCode>_(* #,##0_);_(* \(#,##0\);_(*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B4-48FD-B679-67E9EF1B4B71}"/>
            </c:ext>
          </c:extLst>
        </c:ser>
        <c:ser>
          <c:idx val="2"/>
          <c:order val="2"/>
          <c:tx>
            <c:strRef>
              <c:f>'30 Yr Mortg - Finance'!$A$7</c:f>
              <c:strCache>
                <c:ptCount val="1"/>
                <c:pt idx="0">
                  <c:v>Real Estate taxes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('30 Yr Mortg - Finance'!$C$3,'30 Yr Mortg - Finance'!$E$3,'30 Yr Mortg - Finance'!$G$3,'30 Yr Mortg - Finance'!$I$3,'30 Yr Mortg - Finance'!$K$3,'30 Yr Mortg - Finance'!$M$3,'30 Yr Mortg - Finance'!$O$3)</c:f>
              <c:numCache>
                <c:formatCode>General</c:formatCode>
                <c:ptCount val="7"/>
                <c:pt idx="0">
                  <c:v>2021</c:v>
                </c:pt>
                <c:pt idx="1">
                  <c:v>2026</c:v>
                </c:pt>
                <c:pt idx="2">
                  <c:v>2031</c:v>
                </c:pt>
                <c:pt idx="3">
                  <c:v>2036</c:v>
                </c:pt>
                <c:pt idx="4">
                  <c:v>2041</c:v>
                </c:pt>
                <c:pt idx="5">
                  <c:v>2046</c:v>
                </c:pt>
                <c:pt idx="6">
                  <c:v>2050</c:v>
                </c:pt>
              </c:numCache>
            </c:numRef>
          </c:cat>
          <c:val>
            <c:numRef>
              <c:f>('30 Yr Mortg - Finance'!$C$7,'30 Yr Mortg - Finance'!$E$7,'30 Yr Mortg - Finance'!$G$7,'30 Yr Mortg - Finance'!$I$7,'30 Yr Mortg - Finance'!$K$7,'30 Yr Mortg - Finance'!$M$7,'30 Yr Mortg - Finance'!$O$7)</c:f>
              <c:numCache>
                <c:formatCode>_(* #,##0_);_(* \(#,##0\);_(*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B4-48FD-B679-67E9EF1B4B71}"/>
            </c:ext>
          </c:extLst>
        </c:ser>
        <c:ser>
          <c:idx val="3"/>
          <c:order val="3"/>
          <c:tx>
            <c:strRef>
              <c:f>'30 Yr Mortg - Finance'!$A$8</c:f>
              <c:strCache>
                <c:ptCount val="1"/>
                <c:pt idx="0">
                  <c:v>Homeowners Association Fees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('30 Yr Mortg - Finance'!$C$3,'30 Yr Mortg - Finance'!$E$3,'30 Yr Mortg - Finance'!$G$3,'30 Yr Mortg - Finance'!$I$3,'30 Yr Mortg - Finance'!$K$3,'30 Yr Mortg - Finance'!$M$3,'30 Yr Mortg - Finance'!$O$3)</c:f>
              <c:numCache>
                <c:formatCode>General</c:formatCode>
                <c:ptCount val="7"/>
                <c:pt idx="0">
                  <c:v>2021</c:v>
                </c:pt>
                <c:pt idx="1">
                  <c:v>2026</c:v>
                </c:pt>
                <c:pt idx="2">
                  <c:v>2031</c:v>
                </c:pt>
                <c:pt idx="3">
                  <c:v>2036</c:v>
                </c:pt>
                <c:pt idx="4">
                  <c:v>2041</c:v>
                </c:pt>
                <c:pt idx="5">
                  <c:v>2046</c:v>
                </c:pt>
                <c:pt idx="6">
                  <c:v>2050</c:v>
                </c:pt>
              </c:numCache>
            </c:numRef>
          </c:cat>
          <c:val>
            <c:numRef>
              <c:f>('30 Yr Mortg - Finance'!$C$8,'30 Yr Mortg - Finance'!$E$8,'30 Yr Mortg - Finance'!$G$8,'30 Yr Mortg - Finance'!$I$8,'30 Yr Mortg - Finance'!$K$8,'30 Yr Mortg - Finance'!$M$8,'30 Yr Mortg - Finance'!$O$8)</c:f>
              <c:numCache>
                <c:formatCode>_(* #,##0_);_(* \(#,##0\);_(*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B4-48FD-B679-67E9EF1B4B71}"/>
            </c:ext>
          </c:extLst>
        </c:ser>
        <c:ser>
          <c:idx val="4"/>
          <c:order val="4"/>
          <c:tx>
            <c:strRef>
              <c:f>'30 Yr Mortg - Finance'!$A$9</c:f>
              <c:strCache>
                <c:ptCount val="1"/>
                <c:pt idx="0">
                  <c:v>Utitities and other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('30 Yr Mortg - Finance'!$C$3,'30 Yr Mortg - Finance'!$E$3,'30 Yr Mortg - Finance'!$G$3,'30 Yr Mortg - Finance'!$I$3,'30 Yr Mortg - Finance'!$K$3,'30 Yr Mortg - Finance'!$M$3,'30 Yr Mortg - Finance'!$O$3)</c:f>
              <c:numCache>
                <c:formatCode>General</c:formatCode>
                <c:ptCount val="7"/>
                <c:pt idx="0">
                  <c:v>2021</c:v>
                </c:pt>
                <c:pt idx="1">
                  <c:v>2026</c:v>
                </c:pt>
                <c:pt idx="2">
                  <c:v>2031</c:v>
                </c:pt>
                <c:pt idx="3">
                  <c:v>2036</c:v>
                </c:pt>
                <c:pt idx="4">
                  <c:v>2041</c:v>
                </c:pt>
                <c:pt idx="5">
                  <c:v>2046</c:v>
                </c:pt>
                <c:pt idx="6">
                  <c:v>2050</c:v>
                </c:pt>
              </c:numCache>
            </c:numRef>
          </c:cat>
          <c:val>
            <c:numRef>
              <c:f>('30 Yr Mortg - Finance'!$C$9,'30 Yr Mortg - Finance'!$E$9,'30 Yr Mortg - Finance'!$G$9,'30 Yr Mortg - Finance'!$I$9,'30 Yr Mortg - Finance'!$K$9,'30 Yr Mortg - Finance'!$M$9,'30 Yr Mortg - Finance'!$O$9)</c:f>
              <c:numCache>
                <c:formatCode>_(* #,##0_);_(* \(#,##0\);_(*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B4-48FD-B679-67E9EF1B4B71}"/>
            </c:ext>
          </c:extLst>
        </c:ser>
        <c:ser>
          <c:idx val="5"/>
          <c:order val="5"/>
          <c:tx>
            <c:strRef>
              <c:f>'30 Yr Mortg - Finance'!$A$11</c:f>
              <c:strCache>
                <c:ptCount val="1"/>
                <c:pt idx="0">
                  <c:v>Net operating rental income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('30 Yr Mortg - Finance'!$C$3,'30 Yr Mortg - Finance'!$E$3,'30 Yr Mortg - Finance'!$G$3,'30 Yr Mortg - Finance'!$I$3,'30 Yr Mortg - Finance'!$K$3,'30 Yr Mortg - Finance'!$M$3,'30 Yr Mortg - Finance'!$O$3)</c:f>
              <c:numCache>
                <c:formatCode>General</c:formatCode>
                <c:ptCount val="7"/>
                <c:pt idx="0">
                  <c:v>2021</c:v>
                </c:pt>
                <c:pt idx="1">
                  <c:v>2026</c:v>
                </c:pt>
                <c:pt idx="2">
                  <c:v>2031</c:v>
                </c:pt>
                <c:pt idx="3">
                  <c:v>2036</c:v>
                </c:pt>
                <c:pt idx="4">
                  <c:v>2041</c:v>
                </c:pt>
                <c:pt idx="5">
                  <c:v>2046</c:v>
                </c:pt>
                <c:pt idx="6">
                  <c:v>2050</c:v>
                </c:pt>
              </c:numCache>
            </c:numRef>
          </c:cat>
          <c:val>
            <c:numRef>
              <c:f>('30 Yr Mortg - Finance'!$C$11,'30 Yr Mortg - Finance'!$E$11,'30 Yr Mortg - Finance'!$G$11,'30 Yr Mortg - Finance'!$I$11,'30 Yr Mortg - Finance'!$K$11,'30 Yr Mortg - Finance'!$M$11,'30 Yr Mortg - Finance'!$O$11)</c:f>
              <c:numCache>
                <c:formatCode>_("$"* #,##0_);_("$"* \(#,##0\);_("$"*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B4-48FD-B679-67E9EF1B4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60061872"/>
        <c:axId val="885168704"/>
      </c:barChart>
      <c:catAx>
        <c:axId val="36006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5168704"/>
        <c:crosses val="autoZero"/>
        <c:auto val="1"/>
        <c:lblAlgn val="ctr"/>
        <c:lblOffset val="100"/>
        <c:noMultiLvlLbl val="0"/>
      </c:catAx>
      <c:valAx>
        <c:axId val="88516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06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7.8731388277405445E-2"/>
          <c:y val="7.6949516189335584E-2"/>
          <c:w val="0.1832377246018374"/>
          <c:h val="0.407787256972835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417AD37-F1B8-494D-9252-7B4EB6CC795A}">
  <sheetPr>
    <tabColor theme="0"/>
  </sheetPr>
  <sheetViews>
    <sheetView zoomScale="117" workbookViewId="0" zoomToFit="1"/>
  </sheetViews>
  <sheetProtection algorithmName="SHA-512" hashValue="pHXedb05A+llnTaIfj7T2nDyuKcj56aecU+nr/fBGjaUT3W/Apj1USdlNnjo45fg+s81jvZub3miR8hqGLDZoA==" saltValue="Mv5nEtsUSwRRe5O/6oPfVA==" spinCount="100000" content="1" objects="1"/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9C32E61-F5E4-4F09-84D0-9E9B6A784BF5}">
  <sheetPr>
    <tabColor rgb="FFFFC000"/>
  </sheetPr>
  <sheetViews>
    <sheetView zoomScale="117" workbookViewId="0" zoomToFit="1"/>
  </sheetViews>
  <sheetProtection algorithmName="SHA-512" hashValue="jCSccHAftCk/o9hgfys/CaxO+ICdvwqTtz3VBBjSVkbOT6iG8QIfgGmioE5wk7hfDdr2qSDCGwD5B2my3IeBUQ==" saltValue="/VY0jhqGKZLqzaG1WnknIQ==" spinCount="100000" content="1" objects="1"/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0DABF6B-53F8-4A52-B982-317F2155C6B5}">
  <sheetPr>
    <tabColor theme="0"/>
  </sheetPr>
  <sheetViews>
    <sheetView zoomScale="117" workbookViewId="0" zoomToFit="1"/>
  </sheetViews>
  <sheetProtection algorithmName="SHA-512" hashValue="NWIHr5oPDEeMqZNKpml6YUmxzVOgFLMfFVeoPalBi3gCauUcjt4aKVfWFz86hU0rSYsOzKlfsD9kbm50H8wnww==" saltValue="7Ak2KGqppFQTc+5KNvEjmA==" spinCount="100000" content="1" objects="1"/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3063020-520A-4D64-92AA-53713B6A9FF6}">
  <sheetPr>
    <tabColor rgb="FFFFC000"/>
  </sheetPr>
  <sheetViews>
    <sheetView zoomScale="117" workbookViewId="0" zoomToFit="1"/>
  </sheetViews>
  <sheetProtection algorithmName="SHA-512" hashValue="JfT4iMzixQ7eH0GZnMyeidbsST/pMLrKP1z/MrTBDMBcGF7ni8mLnZJvZRVxCaCZif8CQrTS+0QUg8DFIeqSfQ==" saltValue="50rrx86s8OBQhAEfo/EzVQ==" spinCount="100000" content="1" objects="1"/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EC64694-FFE8-4606-B40D-A12754C1FEDD}">
  <sheetPr>
    <tabColor theme="0"/>
  </sheetPr>
  <sheetViews>
    <sheetView tabSelected="1" zoomScale="127" workbookViewId="0"/>
  </sheetViews>
  <sheetProtection algorithmName="SHA-512" hashValue="zzuvCddI7HLTvZiELL9Em0Tx38NO/Q6llqOcWOMPVfSZyEnnZMXHM1W5twC1HrfdrD1zw4Wase4g6udD7VAfGQ==" saltValue="b6W/M7z3mkejXA7+Awnl0g==" spinCount="100000" content="1" objects="1"/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D9AFAB9-5123-44BB-953B-16A0CBCF6651}">
  <sheetPr>
    <tabColor rgb="FFFFC000"/>
  </sheetPr>
  <sheetViews>
    <sheetView zoomScale="117" workbookViewId="0" zoomToFit="1"/>
  </sheetViews>
  <sheetProtection algorithmName="SHA-512" hashValue="Y4ad47XgCvVzzw8tLnTkEE/HSUxIvQT5SAY3da79Wdlkpa+aRgdYozI1v9E/3JF4/pqMswqBJQUbJVzPjjvm4g==" saltValue="Acm9iooiwRVBfdlK57L06A==" spinCount="100000" content="1" objects="1"/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14A22FC-2C65-4785-B735-7E9B5E7141B3}">
  <sheetPr>
    <tabColor theme="0"/>
  </sheetPr>
  <sheetViews>
    <sheetView zoomScale="117" workbookViewId="0" zoomToFit="1"/>
  </sheetViews>
  <sheetProtection algorithmName="SHA-512" hashValue="jKE4/3NhBCmMJJiSL/xxSDgRRVZNjb/5vVh8BD33zPZC1aOSrYs4+kxRmSds1Rc7rvyXkC4pPMXiqkk81R2nUw==" saltValue="tHHxKAvMikFw+VmMuySRvg==" spinCount="100000" content="1" objects="1"/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A43FC03-5B1B-4D09-8F52-BEC870CD0DF8}">
  <sheetPr>
    <tabColor rgb="FFFFC000"/>
  </sheetPr>
  <sheetViews>
    <sheetView zoomScale="117" workbookViewId="0" zoomToFit="1"/>
  </sheetViews>
  <sheetProtection algorithmName="SHA-512" hashValue="0KHWr+awrlp9WN6YLkRXDuJ+xTI81oxeZ0ygX+Sl0IXs6/rmmiMjY2lLuIP+bPB0thIa+2n2M/fMrwQ5FmjRTg==" saltValue="HKwekfAg0f102RpWH9lIMw==" spinCount="100000" content="1" objects="1"/>
  <pageMargins left="0.7" right="0.7" top="0.75" bottom="0.75" header="0.3" footer="0.3"/>
  <drawing r:id="rId1"/>
</chartsheet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121920</xdr:colOff>
      <xdr:row>10</xdr:row>
      <xdr:rowOff>0</xdr:rowOff>
    </xdr:from>
    <xdr:to>
      <xdr:col>4</xdr:col>
      <xdr:colOff>708660</xdr:colOff>
      <xdr:row>14</xdr:row>
      <xdr:rowOff>335280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3E9EC558-45B1-452B-8F9B-94151010AAF1}"/>
            </a:ext>
          </a:extLst>
        </xdr:cNvPr>
        <xdr:cNvSpPr/>
      </xdr:nvSpPr>
      <xdr:spPr>
        <a:xfrm>
          <a:off x="2682240" y="3147060"/>
          <a:ext cx="586740" cy="170688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151133</xdr:colOff>
      <xdr:row>0</xdr:row>
      <xdr:rowOff>123824</xdr:rowOff>
    </xdr:from>
    <xdr:to>
      <xdr:col>5</xdr:col>
      <xdr:colOff>1563689</xdr:colOff>
      <xdr:row>11</xdr:row>
      <xdr:rowOff>285749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8D5EE53-2868-460C-ABEB-4BC90A828A0A}"/>
            </a:ext>
          </a:extLst>
        </xdr:cNvPr>
        <xdr:cNvSpPr txBox="1"/>
      </xdr:nvSpPr>
      <xdr:spPr>
        <a:xfrm>
          <a:off x="6707508" y="123824"/>
          <a:ext cx="1412556" cy="2447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/>
            <a:t>ENTER</a:t>
          </a:r>
          <a:r>
            <a:rPr lang="en-US" sz="1600" b="1" baseline="0"/>
            <a:t> YOUR NUMBERS IN COLUMN</a:t>
          </a:r>
        </a:p>
        <a:p>
          <a:pPr algn="ctr"/>
          <a:r>
            <a:rPr lang="en-US" sz="1600" b="1" baseline="0"/>
            <a:t>B &amp; D</a:t>
          </a:r>
        </a:p>
        <a:p>
          <a:pPr algn="ctr"/>
          <a:r>
            <a:rPr lang="en-US" sz="1250" b="0" baseline="0"/>
            <a:t>Over-ride the numbers in the cells if there are any values.</a:t>
          </a:r>
        </a:p>
      </xdr:txBody>
    </xdr:sp>
    <xdr:clientData/>
  </xdr:twoCellAnchor>
  <xdr:twoCellAnchor>
    <xdr:from>
      <xdr:col>4</xdr:col>
      <xdr:colOff>988770</xdr:colOff>
      <xdr:row>11</xdr:row>
      <xdr:rowOff>105813</xdr:rowOff>
    </xdr:from>
    <xdr:to>
      <xdr:col>4</xdr:col>
      <xdr:colOff>2436821</xdr:colOff>
      <xdr:row>14</xdr:row>
      <xdr:rowOff>32475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FA39DEB-9125-47B1-B41F-6153086C805F}"/>
            </a:ext>
          </a:extLst>
        </xdr:cNvPr>
        <xdr:cNvSpPr txBox="1"/>
      </xdr:nvSpPr>
      <xdr:spPr>
        <a:xfrm rot="21010395">
          <a:off x="3549090" y="1972713"/>
          <a:ext cx="1448051" cy="658182"/>
        </a:xfrm>
        <a:prstGeom prst="rect">
          <a:avLst/>
        </a:prstGeom>
        <a:solidFill>
          <a:srgbClr val="00206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solidFill>
                <a:schemeClr val="bg1"/>
              </a:solidFill>
            </a:rPr>
            <a:t>Enter</a:t>
          </a:r>
          <a:r>
            <a:rPr lang="en-US" sz="1200" baseline="0">
              <a:solidFill>
                <a:schemeClr val="bg1"/>
              </a:solidFill>
            </a:rPr>
            <a:t> the 1st year of the rental revenues and expenses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70000" cy="63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79DAF19-A061-4E13-91D1-573A90568D9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E744D5-50B7-4F94-9533-0073C1AC4EA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149E21-95A7-4717-8B5F-C984D1369AC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0.16403</cdr:x>
      <cdr:y>0.54632</cdr:y>
    </cdr:from>
    <cdr:to>
      <cdr:x>0.95158</cdr:x>
      <cdr:y>0.84741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4535D5C7-6D7A-4AE7-9C8D-4628D725093B}"/>
            </a:ext>
          </a:extLst>
        </cdr:cNvPr>
        <cdr:cNvCxnSpPr/>
      </cdr:nvCxnSpPr>
      <cdr:spPr>
        <a:xfrm xmlns:a="http://schemas.openxmlformats.org/drawingml/2006/main" flipV="1">
          <a:off x="1776573" y="4291601"/>
          <a:ext cx="8529691" cy="2365197"/>
        </a:xfrm>
        <a:prstGeom xmlns:a="http://schemas.openxmlformats.org/drawingml/2006/main" prst="straightConnector1">
          <a:avLst/>
        </a:prstGeom>
        <a:ln xmlns:a="http://schemas.openxmlformats.org/drawingml/2006/main" w="12700">
          <a:prstDash val="lgDash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0.63767</cdr:x>
      <cdr:y>0.55434</cdr:y>
    </cdr:from>
    <cdr:to>
      <cdr:x>1</cdr:x>
      <cdr:y>0.61758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42E6006F-ED2E-4C0F-A5B2-749976DB9B4A}"/>
            </a:ext>
          </a:extLst>
        </cdr:cNvPr>
        <cdr:cNvSpPr txBox="1"/>
      </cdr:nvSpPr>
      <cdr:spPr>
        <a:xfrm xmlns:a="http://schemas.openxmlformats.org/drawingml/2006/main" rot="20595386">
          <a:off x="6918025" y="4354626"/>
          <a:ext cx="3924278" cy="4967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Net operating rental income increases</a:t>
          </a:r>
          <a:r>
            <a:rPr lang="en-US" sz="1100" baseline="0"/>
            <a:t> over time.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09425F-879E-48D5-8567-5D3E870C971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0.15909</cdr:x>
      <cdr:y>0.54496</cdr:y>
    </cdr:from>
    <cdr:to>
      <cdr:x>0.96838</cdr:x>
      <cdr:y>0.85286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4535D5C7-6D7A-4AE7-9C8D-4628D725093B}"/>
            </a:ext>
          </a:extLst>
        </cdr:cNvPr>
        <cdr:cNvCxnSpPr/>
      </cdr:nvCxnSpPr>
      <cdr:spPr>
        <a:xfrm xmlns:a="http://schemas.openxmlformats.org/drawingml/2006/main" flipV="1">
          <a:off x="1723062" y="4280899"/>
          <a:ext cx="8765140" cy="2418708"/>
        </a:xfrm>
        <a:prstGeom xmlns:a="http://schemas.openxmlformats.org/drawingml/2006/main" prst="straightConnector1">
          <a:avLst/>
        </a:prstGeom>
        <a:ln xmlns:a="http://schemas.openxmlformats.org/drawingml/2006/main" w="12700">
          <a:prstDash val="lgDash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0.71478</cdr:x>
      <cdr:y>0.54839</cdr:y>
    </cdr:from>
    <cdr:to>
      <cdr:x>0.99547</cdr:x>
      <cdr:y>0.61163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42E6006F-ED2E-4C0F-A5B2-749976DB9B4A}"/>
            </a:ext>
          </a:extLst>
        </cdr:cNvPr>
        <cdr:cNvSpPr txBox="1"/>
      </cdr:nvSpPr>
      <cdr:spPr>
        <a:xfrm xmlns:a="http://schemas.openxmlformats.org/drawingml/2006/main" rot="20605363">
          <a:off x="7741535" y="4307859"/>
          <a:ext cx="3040121" cy="4967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Net operating rental income increases</a:t>
          </a:r>
          <a:r>
            <a:rPr lang="en-US" sz="1100" baseline="0"/>
            <a:t> over time.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ED3A98-36A5-49D1-A753-FE50F973130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0.60659</cdr:x>
      <cdr:y>0.40547</cdr:y>
    </cdr:from>
    <cdr:to>
      <cdr:x>0.83286</cdr:x>
      <cdr:y>0.79927</cdr:y>
    </cdr:to>
    <cdr:sp macro="" textlink="">
      <cdr:nvSpPr>
        <cdr:cNvPr id="2" name="Arrow: Up-Down 1">
          <a:extLst xmlns:a="http://schemas.openxmlformats.org/drawingml/2006/main">
            <a:ext uri="{FF2B5EF4-FFF2-40B4-BE49-F238E27FC236}">
              <a16:creationId xmlns:a16="http://schemas.microsoft.com/office/drawing/2014/main" id="{C10F81CA-9899-4C8E-ABA4-703BDE595152}"/>
            </a:ext>
          </a:extLst>
        </cdr:cNvPr>
        <cdr:cNvSpPr/>
      </cdr:nvSpPr>
      <cdr:spPr>
        <a:xfrm xmlns:a="http://schemas.openxmlformats.org/drawingml/2006/main" rot="20668799">
          <a:off x="6569800" y="3185129"/>
          <a:ext cx="2450656" cy="3093476"/>
        </a:xfrm>
        <a:prstGeom xmlns:a="http://schemas.openxmlformats.org/drawingml/2006/main" prst="upDownArrow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400" b="1">
              <a:latin typeface="Playfair Display" panose="00000500000000000000" pitchFamily="50" charset="0"/>
            </a:rPr>
            <a:t>Principal</a:t>
          </a:r>
        </a:p>
        <a:p xmlns:a="http://schemas.openxmlformats.org/drawingml/2006/main">
          <a:pPr algn="ctr"/>
          <a:endParaRPr lang="en-US" sz="1400" b="1">
            <a:solidFill>
              <a:srgbClr val="FF0000"/>
            </a:solidFill>
            <a:latin typeface="Playfair Display" panose="00000500000000000000" pitchFamily="50" charset="0"/>
          </a:endParaRPr>
        </a:p>
        <a:p xmlns:a="http://schemas.openxmlformats.org/drawingml/2006/main">
          <a:pPr algn="ctr"/>
          <a:r>
            <a:rPr lang="en-US" sz="1400" b="1">
              <a:latin typeface="Playfair Display" panose="00000500000000000000" pitchFamily="50" charset="0"/>
            </a:rPr>
            <a:t>Exceeds</a:t>
          </a:r>
        </a:p>
        <a:p xmlns:a="http://schemas.openxmlformats.org/drawingml/2006/main">
          <a:pPr algn="ctr"/>
          <a:endParaRPr lang="en-US" sz="1400" b="1">
            <a:latin typeface="Playfair Display" panose="00000500000000000000" pitchFamily="50" charset="0"/>
          </a:endParaRPr>
        </a:p>
        <a:p xmlns:a="http://schemas.openxmlformats.org/drawingml/2006/main">
          <a:pPr algn="ctr"/>
          <a:r>
            <a:rPr lang="en-US" sz="1400" b="1">
              <a:latin typeface="Playfair Display" panose="00000500000000000000" pitchFamily="50" charset="0"/>
            </a:rPr>
            <a:t>Interest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5D0A9F-5C76-457C-B077-B24263FE639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0.25621</cdr:x>
      <cdr:y>0.24111</cdr:y>
    </cdr:from>
    <cdr:to>
      <cdr:x>0.60612</cdr:x>
      <cdr:y>0.37418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92D7F10B-221E-4B32-AE2C-6C773785F4CD}"/>
            </a:ext>
          </a:extLst>
        </cdr:cNvPr>
        <cdr:cNvSpPr txBox="1"/>
      </cdr:nvSpPr>
      <cdr:spPr>
        <a:xfrm xmlns:a="http://schemas.openxmlformats.org/drawingml/2006/main" rot="20679273">
          <a:off x="2219739" y="1515717"/>
          <a:ext cx="3031435" cy="836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0.24662</cdr:x>
      <cdr:y>0.29287</cdr:y>
    </cdr:from>
    <cdr:to>
      <cdr:x>0.73179</cdr:x>
      <cdr:y>0.41736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27B0AECE-78FF-45CD-BF3C-9FE07E7CAAEE}"/>
            </a:ext>
          </a:extLst>
        </cdr:cNvPr>
        <cdr:cNvSpPr txBox="1"/>
      </cdr:nvSpPr>
      <cdr:spPr>
        <a:xfrm xmlns:a="http://schemas.openxmlformats.org/drawingml/2006/main" rot="20559583">
          <a:off x="2136620" y="1841140"/>
          <a:ext cx="4203317" cy="7825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400">
              <a:latin typeface="Playfair Display" panose="00000500000000000000" pitchFamily="50" charset="0"/>
            </a:rPr>
            <a:t>The cross over point is where the principal paid</a:t>
          </a:r>
          <a:r>
            <a:rPr lang="en-US" sz="1400" baseline="0">
              <a:latin typeface="Playfair Display" panose="00000500000000000000" pitchFamily="50" charset="0"/>
            </a:rPr>
            <a:t> exceeds the mortgage interest paid.</a:t>
          </a:r>
          <a:endParaRPr lang="en-US" sz="1400">
            <a:latin typeface="Playfair Display" panose="00000500000000000000" pitchFamily="50" charset="0"/>
          </a:endParaRPr>
        </a:p>
      </cdr:txBody>
    </cdr:sp>
  </cdr:relSizeAnchor>
  <cdr:relSizeAnchor xmlns:cdr="http://schemas.openxmlformats.org/drawingml/2006/chartDrawing">
    <cdr:from>
      <cdr:x>0.18643</cdr:x>
      <cdr:y>0.77721</cdr:y>
    </cdr:from>
    <cdr:to>
      <cdr:x>0.65098</cdr:x>
      <cdr:y>0.87485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AC735E80-C6EF-4358-BE29-8EEED7145786}"/>
            </a:ext>
          </a:extLst>
        </cdr:cNvPr>
        <cdr:cNvSpPr txBox="1"/>
      </cdr:nvSpPr>
      <cdr:spPr>
        <a:xfrm xmlns:a="http://schemas.openxmlformats.org/drawingml/2006/main" rot="807422">
          <a:off x="1615127" y="4885928"/>
          <a:ext cx="4024697" cy="613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>
              <a:latin typeface="Playfair Display" panose="00000500000000000000" pitchFamily="50" charset="0"/>
            </a:rPr>
            <a:t>There are different cross over points for different interest rates.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0986A0-01F2-4A4F-86EE-B6EDE6042C5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0.45485</cdr:x>
      <cdr:y>0.7801</cdr:y>
    </cdr:from>
    <cdr:to>
      <cdr:x>0.76867</cdr:x>
      <cdr:y>0.90459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C735E80-C6EF-4358-BE29-8EEED7145786}"/>
            </a:ext>
          </a:extLst>
        </cdr:cNvPr>
        <cdr:cNvSpPr txBox="1"/>
      </cdr:nvSpPr>
      <cdr:spPr>
        <a:xfrm xmlns:a="http://schemas.openxmlformats.org/drawingml/2006/main" rot="20969905">
          <a:off x="4926281" y="6128067"/>
          <a:ext cx="3398882" cy="977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>
              <a:latin typeface="Playfair Display" panose="00000500000000000000" pitchFamily="50" charset="0"/>
            </a:rPr>
            <a:t>Equity slope</a:t>
          </a:r>
          <a:r>
            <a:rPr lang="en-US" sz="1400" baseline="0">
              <a:latin typeface="Playfair Display" panose="00000500000000000000" pitchFamily="50" charset="0"/>
            </a:rPr>
            <a:t> increases after principal payments increase</a:t>
          </a:r>
          <a:endParaRPr lang="en-US" sz="1400">
            <a:latin typeface="Playfair Display" panose="00000500000000000000" pitchFamily="50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2FFDDC-4BDC-4BD2-B115-B6FFA01DB3A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0.40521</cdr:x>
      <cdr:y>0.70479</cdr:y>
    </cdr:from>
    <cdr:to>
      <cdr:x>0.6777</cdr:x>
      <cdr:y>0.82928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C735E80-C6EF-4358-BE29-8EEED7145786}"/>
            </a:ext>
          </a:extLst>
        </cdr:cNvPr>
        <cdr:cNvSpPr txBox="1"/>
      </cdr:nvSpPr>
      <cdr:spPr>
        <a:xfrm xmlns:a="http://schemas.openxmlformats.org/drawingml/2006/main" rot="20559583">
          <a:off x="3510587" y="4430673"/>
          <a:ext cx="2360750" cy="7826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>
              <a:latin typeface="Playfair Display" panose="00000500000000000000" pitchFamily="50" charset="0"/>
            </a:rPr>
            <a:t>Equity slope</a:t>
          </a:r>
          <a:r>
            <a:rPr lang="en-US" sz="1400" baseline="0">
              <a:latin typeface="Playfair Display" panose="00000500000000000000" pitchFamily="50" charset="0"/>
            </a:rPr>
            <a:t> increases after principal payments increase</a:t>
          </a:r>
          <a:endParaRPr lang="en-US" sz="1400">
            <a:latin typeface="Playfair Display" panose="00000500000000000000" pitchFamily="50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vid%20Weinstein%20CPA\Downloads\Simple-rental-cash-flow-forecast-Before-Income-Taxe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15 Yr Mortgage Amortization"/>
      <sheetName val="30 yr Mortgage Amortization"/>
      <sheetName val="15 Yr Mortgage - Forecast"/>
      <sheetName val="30 YR Mortgage - Forecast"/>
      <sheetName val="15 YrPrincipal vs interest"/>
      <sheetName val="30 YrPrincipal vs interest"/>
      <sheetName val="15 Yr Equity"/>
      <sheetName val="30 Yr Equity "/>
      <sheetName val="15Yr Forecast-Rent,Interest"/>
      <sheetName val="30Yr Forecast-Rent,Interest Net"/>
      <sheetName val="15Yr Mortgage Forecast"/>
      <sheetName val="30YR Mortgage Forecast"/>
      <sheetName val="Questions"/>
    </sheetNames>
    <sheetDataSet>
      <sheetData sheetId="0">
        <row r="11">
          <cell r="B11"/>
        </row>
        <row r="21">
          <cell r="B21">
            <v>0.125</v>
          </cell>
        </row>
        <row r="22">
          <cell r="B22">
            <v>0.25</v>
          </cell>
        </row>
        <row r="23">
          <cell r="B23">
            <v>0.375</v>
          </cell>
        </row>
        <row r="24">
          <cell r="B24">
            <v>0.5</v>
          </cell>
        </row>
        <row r="25">
          <cell r="B25">
            <v>0.625</v>
          </cell>
        </row>
        <row r="26">
          <cell r="B26">
            <v>0.75</v>
          </cell>
        </row>
        <row r="27">
          <cell r="B27">
            <v>0.875</v>
          </cell>
        </row>
        <row r="28">
          <cell r="B28">
            <v>1</v>
          </cell>
        </row>
        <row r="29">
          <cell r="B29">
            <v>1.125</v>
          </cell>
        </row>
        <row r="30">
          <cell r="B30">
            <v>1.25</v>
          </cell>
        </row>
        <row r="31">
          <cell r="B31">
            <v>1.375</v>
          </cell>
        </row>
        <row r="32">
          <cell r="B32">
            <v>1.5</v>
          </cell>
        </row>
        <row r="33">
          <cell r="B33">
            <v>1.625</v>
          </cell>
        </row>
        <row r="34">
          <cell r="B34">
            <v>1.75</v>
          </cell>
        </row>
        <row r="35">
          <cell r="B35">
            <v>1.875</v>
          </cell>
        </row>
        <row r="36">
          <cell r="B36">
            <v>2</v>
          </cell>
        </row>
        <row r="37">
          <cell r="B37">
            <v>2.125</v>
          </cell>
        </row>
        <row r="38">
          <cell r="B38">
            <v>2.25</v>
          </cell>
        </row>
        <row r="39">
          <cell r="B39">
            <v>2.375</v>
          </cell>
        </row>
        <row r="40">
          <cell r="B40">
            <v>2.5</v>
          </cell>
        </row>
        <row r="41">
          <cell r="B41">
            <v>2.625</v>
          </cell>
        </row>
        <row r="42">
          <cell r="B42">
            <v>2.75</v>
          </cell>
        </row>
        <row r="43">
          <cell r="B43">
            <v>2.875</v>
          </cell>
        </row>
        <row r="44">
          <cell r="B44">
            <v>3</v>
          </cell>
        </row>
        <row r="45">
          <cell r="B45">
            <v>3.125</v>
          </cell>
        </row>
        <row r="46">
          <cell r="B46">
            <v>3.25</v>
          </cell>
        </row>
        <row r="47">
          <cell r="B47">
            <v>3.375</v>
          </cell>
        </row>
        <row r="48">
          <cell r="B48">
            <v>3.5</v>
          </cell>
        </row>
        <row r="49">
          <cell r="B49">
            <v>3.625</v>
          </cell>
        </row>
        <row r="50">
          <cell r="B50">
            <v>3.75</v>
          </cell>
        </row>
        <row r="51">
          <cell r="B51">
            <v>3.875</v>
          </cell>
        </row>
        <row r="52">
          <cell r="B52">
            <v>4</v>
          </cell>
        </row>
        <row r="53">
          <cell r="B53">
            <v>4.125</v>
          </cell>
        </row>
        <row r="54">
          <cell r="B54">
            <v>4.25</v>
          </cell>
        </row>
        <row r="55">
          <cell r="B55">
            <v>4.375</v>
          </cell>
        </row>
        <row r="56">
          <cell r="B56">
            <v>4.5</v>
          </cell>
        </row>
        <row r="57">
          <cell r="B57">
            <v>4.625</v>
          </cell>
        </row>
        <row r="58">
          <cell r="B58">
            <v>4.75</v>
          </cell>
        </row>
        <row r="59">
          <cell r="B59">
            <v>4.875</v>
          </cell>
        </row>
        <row r="60">
          <cell r="B60">
            <v>5</v>
          </cell>
        </row>
        <row r="61">
          <cell r="B61">
            <v>5.125</v>
          </cell>
        </row>
        <row r="62">
          <cell r="B62">
            <v>5.25</v>
          </cell>
        </row>
      </sheetData>
      <sheetData sheetId="1"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</sheetData>
      <sheetData sheetId="2">
        <row r="7">
          <cell r="B7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94">
          <cell r="E194">
            <v>0</v>
          </cell>
        </row>
        <row r="195">
          <cell r="E195">
            <v>0</v>
          </cell>
        </row>
        <row r="196">
          <cell r="E196">
            <v>0</v>
          </cell>
        </row>
        <row r="197">
          <cell r="E197">
            <v>0</v>
          </cell>
        </row>
        <row r="198">
          <cell r="E198">
            <v>0</v>
          </cell>
        </row>
        <row r="199">
          <cell r="E199">
            <v>0</v>
          </cell>
        </row>
        <row r="200">
          <cell r="E200">
            <v>0</v>
          </cell>
        </row>
        <row r="201">
          <cell r="E201">
            <v>0</v>
          </cell>
        </row>
        <row r="202">
          <cell r="E202">
            <v>0</v>
          </cell>
        </row>
        <row r="203">
          <cell r="E203">
            <v>0</v>
          </cell>
        </row>
        <row r="204">
          <cell r="E204">
            <v>0</v>
          </cell>
        </row>
        <row r="205">
          <cell r="E205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515CD-E0C5-4C55-A317-61768E872887}">
  <sheetPr>
    <tabColor rgb="FF002060"/>
  </sheetPr>
  <dimension ref="A1:F503"/>
  <sheetViews>
    <sheetView zoomScale="120" zoomScaleNormal="120" workbookViewId="0">
      <pane activePane="bottomRight" state="frozenSplit"/>
      <selection activeCell="B15" sqref="B15"/>
    </sheetView>
  </sheetViews>
  <sheetFormatPr defaultColWidth="0" defaultRowHeight="15" zeroHeight="1"/>
  <cols>
    <col min="1" max="1" width="22.7109375" style="1" customWidth="1"/>
    <col min="2" max="2" width="14.28515625" style="1" bestFit="1" customWidth="1"/>
    <col min="3" max="3" width="1.7109375" style="1" customWidth="1"/>
    <col min="4" max="4" width="14.5703125" style="1" customWidth="1"/>
    <col min="5" max="5" width="45.140625" style="1" customWidth="1"/>
    <col min="6" max="6" width="25.7109375" customWidth="1"/>
    <col min="7" max="16384" width="8.85546875" hidden="1"/>
  </cols>
  <sheetData>
    <row r="1" spans="1:6" ht="35.25" customHeight="1">
      <c r="A1" s="53"/>
      <c r="B1" s="52" t="s">
        <v>38</v>
      </c>
      <c r="C1" s="61"/>
      <c r="D1" s="52" t="s">
        <v>39</v>
      </c>
      <c r="E1" s="19"/>
      <c r="F1" s="19"/>
    </row>
    <row r="2" spans="1:6">
      <c r="A2" s="20" t="s">
        <v>0</v>
      </c>
      <c r="B2" s="54"/>
      <c r="C2" s="61"/>
      <c r="D2" s="50">
        <f>+B2</f>
        <v>0</v>
      </c>
      <c r="E2" s="19"/>
      <c r="F2" s="19"/>
    </row>
    <row r="3" spans="1:6">
      <c r="A3" s="21" t="s">
        <v>1</v>
      </c>
      <c r="B3" s="55"/>
      <c r="C3" s="61"/>
      <c r="D3" s="58">
        <f>+B3</f>
        <v>0</v>
      </c>
      <c r="E3" s="22" t="s">
        <v>2</v>
      </c>
      <c r="F3" s="19"/>
    </row>
    <row r="4" spans="1:6">
      <c r="A4" s="21" t="s">
        <v>3</v>
      </c>
      <c r="B4" s="55"/>
      <c r="C4" s="61"/>
      <c r="D4" s="51">
        <f>+B4</f>
        <v>0</v>
      </c>
      <c r="E4" s="22" t="s">
        <v>2</v>
      </c>
      <c r="F4" s="19"/>
    </row>
    <row r="5" spans="1:6" ht="4.1500000000000004" customHeight="1">
      <c r="A5" s="28"/>
      <c r="B5" s="28"/>
      <c r="C5" s="61"/>
      <c r="D5" s="28"/>
      <c r="E5" s="19"/>
      <c r="F5" s="19"/>
    </row>
    <row r="6" spans="1:6">
      <c r="A6" s="22" t="s">
        <v>4</v>
      </c>
      <c r="B6" s="56"/>
      <c r="C6" s="61"/>
      <c r="D6" s="59">
        <f>+B6</f>
        <v>0</v>
      </c>
      <c r="E6" s="19"/>
      <c r="F6" s="19"/>
    </row>
    <row r="7" spans="1:6" ht="30">
      <c r="A7" s="23" t="s">
        <v>5</v>
      </c>
      <c r="B7" s="56"/>
      <c r="C7" s="61"/>
      <c r="D7" s="59">
        <f>+B7</f>
        <v>0</v>
      </c>
      <c r="E7" s="19"/>
      <c r="F7" s="19"/>
    </row>
    <row r="8" spans="1:6">
      <c r="A8" s="19" t="s">
        <v>43</v>
      </c>
      <c r="B8" s="57"/>
      <c r="C8" s="61"/>
      <c r="D8" s="60">
        <f>+B8+0.5</f>
        <v>0.5</v>
      </c>
      <c r="E8" s="22" t="s">
        <v>2</v>
      </c>
      <c r="F8" s="19"/>
    </row>
    <row r="9" spans="1:6">
      <c r="A9" s="2" t="s">
        <v>6</v>
      </c>
      <c r="B9" s="70" t="s">
        <v>40</v>
      </c>
      <c r="C9" s="71"/>
      <c r="D9" s="71"/>
      <c r="E9" s="3" t="s">
        <v>7</v>
      </c>
      <c r="F9" s="19"/>
    </row>
    <row r="10" spans="1:6" ht="6" customHeight="1">
      <c r="A10" s="28"/>
      <c r="B10" s="28"/>
      <c r="C10" s="61"/>
      <c r="D10" s="28"/>
      <c r="E10" s="24"/>
      <c r="F10" s="19"/>
    </row>
    <row r="11" spans="1:6">
      <c r="A11" s="25" t="s">
        <v>8</v>
      </c>
      <c r="B11" s="56"/>
      <c r="C11" s="61"/>
      <c r="D11" s="59">
        <f>+B11</f>
        <v>0</v>
      </c>
      <c r="E11" s="19"/>
      <c r="F11" s="19"/>
    </row>
    <row r="12" spans="1:6" ht="30" customHeight="1">
      <c r="A12" s="25" t="s">
        <v>9</v>
      </c>
      <c r="B12" s="67" t="s">
        <v>10</v>
      </c>
      <c r="C12" s="68"/>
      <c r="D12" s="69"/>
      <c r="E12" s="19"/>
      <c r="F12" s="19"/>
    </row>
    <row r="13" spans="1:6">
      <c r="A13" s="25" t="s">
        <v>11</v>
      </c>
      <c r="B13" s="63"/>
      <c r="C13" s="64"/>
      <c r="D13" s="62">
        <f>+B13</f>
        <v>0</v>
      </c>
      <c r="E13" s="19"/>
      <c r="F13" s="19"/>
    </row>
    <row r="14" spans="1:6">
      <c r="A14" s="26" t="s">
        <v>12</v>
      </c>
      <c r="B14" s="63">
        <v>0</v>
      </c>
      <c r="C14" s="64"/>
      <c r="D14" s="62">
        <f t="shared" ref="D14:D15" si="0">+B14</f>
        <v>0</v>
      </c>
      <c r="E14" s="19"/>
      <c r="F14" s="19"/>
    </row>
    <row r="15" spans="1:6">
      <c r="A15" s="25" t="s">
        <v>13</v>
      </c>
      <c r="B15" s="63"/>
      <c r="C15" s="64"/>
      <c r="D15" s="62">
        <f t="shared" si="0"/>
        <v>0</v>
      </c>
      <c r="E15" s="19"/>
      <c r="F15" s="19"/>
    </row>
    <row r="16" spans="1:6" ht="15.75" thickBot="1">
      <c r="A16" s="65" t="s">
        <v>14</v>
      </c>
      <c r="B16" s="27">
        <f>B11-SUM(B12:B15)</f>
        <v>0</v>
      </c>
      <c r="C16" s="64"/>
      <c r="D16" s="27">
        <f>D11-SUM(D12:D15)</f>
        <v>0</v>
      </c>
      <c r="E16" s="19"/>
      <c r="F16" s="19"/>
    </row>
    <row r="17" spans="1:6" ht="5.25" customHeight="1" thickTop="1">
      <c r="A17" s="18"/>
      <c r="B17" s="18"/>
      <c r="C17" s="18"/>
      <c r="D17" s="18"/>
      <c r="E17" s="18"/>
      <c r="F17" s="19"/>
    </row>
    <row r="18" spans="1:6">
      <c r="A18" s="72" t="s">
        <v>44</v>
      </c>
      <c r="B18" s="72"/>
      <c r="C18" s="72"/>
      <c r="D18" s="72"/>
      <c r="E18" s="72"/>
      <c r="F18" s="72"/>
    </row>
    <row r="21" spans="1:6" hidden="1">
      <c r="A21" s="4"/>
    </row>
    <row r="22" spans="1:6" hidden="1">
      <c r="A22" s="4"/>
      <c r="B22" s="17">
        <f>1/16</f>
        <v>6.25E-2</v>
      </c>
      <c r="C22" s="17"/>
      <c r="D22" s="17"/>
    </row>
    <row r="23" spans="1:6" hidden="1">
      <c r="B23" s="17">
        <f>+B22+(1/32)</f>
        <v>9.375E-2</v>
      </c>
      <c r="C23" s="17"/>
      <c r="D23" s="17"/>
    </row>
    <row r="24" spans="1:6" hidden="1">
      <c r="B24" s="17">
        <f t="shared" ref="B24:B87" si="1">+B23+(1/32)</f>
        <v>0.125</v>
      </c>
      <c r="C24" s="17"/>
      <c r="D24" s="17"/>
    </row>
    <row r="25" spans="1:6" hidden="1">
      <c r="B25" s="17">
        <f t="shared" si="1"/>
        <v>0.15625</v>
      </c>
      <c r="C25" s="17"/>
      <c r="D25" s="17"/>
    </row>
    <row r="26" spans="1:6" hidden="1">
      <c r="B26" s="17">
        <f t="shared" si="1"/>
        <v>0.1875</v>
      </c>
      <c r="C26" s="17"/>
      <c r="D26" s="17"/>
    </row>
    <row r="27" spans="1:6" hidden="1">
      <c r="B27" s="17">
        <f t="shared" si="1"/>
        <v>0.21875</v>
      </c>
      <c r="C27" s="17"/>
      <c r="D27" s="17"/>
    </row>
    <row r="28" spans="1:6" hidden="1">
      <c r="B28" s="17">
        <f t="shared" si="1"/>
        <v>0.25</v>
      </c>
      <c r="C28" s="17"/>
      <c r="D28" s="17"/>
    </row>
    <row r="29" spans="1:6" hidden="1">
      <c r="B29" s="17">
        <f t="shared" si="1"/>
        <v>0.28125</v>
      </c>
      <c r="C29" s="17"/>
      <c r="D29" s="17"/>
    </row>
    <row r="30" spans="1:6" hidden="1">
      <c r="B30" s="17">
        <f t="shared" si="1"/>
        <v>0.3125</v>
      </c>
      <c r="C30" s="17"/>
      <c r="D30" s="17"/>
    </row>
    <row r="31" spans="1:6" hidden="1">
      <c r="B31" s="17">
        <f t="shared" si="1"/>
        <v>0.34375</v>
      </c>
      <c r="C31" s="17"/>
      <c r="D31" s="17"/>
    </row>
    <row r="32" spans="1:6" hidden="1">
      <c r="B32" s="17">
        <f t="shared" si="1"/>
        <v>0.375</v>
      </c>
      <c r="C32" s="17"/>
      <c r="D32" s="17"/>
    </row>
    <row r="33" spans="2:4" hidden="1">
      <c r="B33" s="17">
        <f t="shared" si="1"/>
        <v>0.40625</v>
      </c>
      <c r="C33" s="17"/>
      <c r="D33" s="17"/>
    </row>
    <row r="34" spans="2:4" hidden="1">
      <c r="B34" s="17">
        <f t="shared" si="1"/>
        <v>0.4375</v>
      </c>
      <c r="C34" s="17"/>
      <c r="D34" s="17"/>
    </row>
    <row r="35" spans="2:4" hidden="1">
      <c r="B35" s="17">
        <f t="shared" si="1"/>
        <v>0.46875</v>
      </c>
      <c r="C35" s="17"/>
      <c r="D35" s="17"/>
    </row>
    <row r="36" spans="2:4" hidden="1">
      <c r="B36" s="17">
        <f t="shared" si="1"/>
        <v>0.5</v>
      </c>
      <c r="C36" s="17"/>
      <c r="D36" s="17"/>
    </row>
    <row r="37" spans="2:4" hidden="1">
      <c r="B37" s="17">
        <f t="shared" si="1"/>
        <v>0.53125</v>
      </c>
      <c r="C37" s="17"/>
      <c r="D37" s="17"/>
    </row>
    <row r="38" spans="2:4" hidden="1">
      <c r="B38" s="17">
        <f t="shared" si="1"/>
        <v>0.5625</v>
      </c>
      <c r="C38" s="17"/>
      <c r="D38" s="17"/>
    </row>
    <row r="39" spans="2:4" hidden="1">
      <c r="B39" s="17">
        <f t="shared" si="1"/>
        <v>0.59375</v>
      </c>
      <c r="C39" s="17"/>
      <c r="D39" s="17"/>
    </row>
    <row r="40" spans="2:4" hidden="1">
      <c r="B40" s="17">
        <f t="shared" si="1"/>
        <v>0.625</v>
      </c>
      <c r="C40" s="17"/>
      <c r="D40" s="17"/>
    </row>
    <row r="41" spans="2:4" hidden="1">
      <c r="B41" s="17">
        <f t="shared" si="1"/>
        <v>0.65625</v>
      </c>
      <c r="C41" s="17"/>
      <c r="D41" s="17"/>
    </row>
    <row r="42" spans="2:4" hidden="1">
      <c r="B42" s="17">
        <f t="shared" si="1"/>
        <v>0.6875</v>
      </c>
      <c r="C42" s="17"/>
      <c r="D42" s="17"/>
    </row>
    <row r="43" spans="2:4" hidden="1">
      <c r="B43" s="17">
        <f t="shared" si="1"/>
        <v>0.71875</v>
      </c>
      <c r="C43" s="17"/>
      <c r="D43" s="17"/>
    </row>
    <row r="44" spans="2:4" hidden="1">
      <c r="B44" s="17">
        <f t="shared" si="1"/>
        <v>0.75</v>
      </c>
      <c r="C44" s="17"/>
      <c r="D44" s="17"/>
    </row>
    <row r="45" spans="2:4" hidden="1">
      <c r="B45" s="17">
        <f t="shared" si="1"/>
        <v>0.78125</v>
      </c>
      <c r="C45" s="17"/>
      <c r="D45" s="17"/>
    </row>
    <row r="46" spans="2:4" hidden="1">
      <c r="B46" s="17">
        <f t="shared" si="1"/>
        <v>0.8125</v>
      </c>
      <c r="C46" s="17"/>
      <c r="D46" s="17"/>
    </row>
    <row r="47" spans="2:4" hidden="1">
      <c r="B47" s="17">
        <f t="shared" si="1"/>
        <v>0.84375</v>
      </c>
      <c r="C47" s="17"/>
      <c r="D47" s="17"/>
    </row>
    <row r="48" spans="2:4" hidden="1">
      <c r="B48" s="17">
        <f t="shared" si="1"/>
        <v>0.875</v>
      </c>
      <c r="C48" s="17"/>
      <c r="D48" s="17"/>
    </row>
    <row r="49" spans="2:4" hidden="1">
      <c r="B49" s="17">
        <f t="shared" si="1"/>
        <v>0.90625</v>
      </c>
      <c r="C49" s="17"/>
      <c r="D49" s="17"/>
    </row>
    <row r="50" spans="2:4" hidden="1">
      <c r="B50" s="17">
        <f t="shared" si="1"/>
        <v>0.9375</v>
      </c>
      <c r="C50" s="17"/>
      <c r="D50" s="17"/>
    </row>
    <row r="51" spans="2:4" hidden="1">
      <c r="B51" s="17">
        <f t="shared" si="1"/>
        <v>0.96875</v>
      </c>
      <c r="C51" s="17"/>
      <c r="D51" s="17"/>
    </row>
    <row r="52" spans="2:4" hidden="1">
      <c r="B52" s="17">
        <f t="shared" si="1"/>
        <v>1</v>
      </c>
      <c r="C52" s="17"/>
      <c r="D52" s="17"/>
    </row>
    <row r="53" spans="2:4" hidden="1">
      <c r="B53" s="17">
        <f t="shared" si="1"/>
        <v>1.03125</v>
      </c>
      <c r="C53" s="17"/>
      <c r="D53" s="17"/>
    </row>
    <row r="54" spans="2:4" hidden="1">
      <c r="B54" s="17">
        <f t="shared" si="1"/>
        <v>1.0625</v>
      </c>
      <c r="C54" s="17"/>
      <c r="D54" s="17"/>
    </row>
    <row r="55" spans="2:4" hidden="1">
      <c r="B55" s="17">
        <f t="shared" si="1"/>
        <v>1.09375</v>
      </c>
      <c r="C55" s="17"/>
      <c r="D55" s="17"/>
    </row>
    <row r="56" spans="2:4" hidden="1">
      <c r="B56" s="17">
        <f t="shared" si="1"/>
        <v>1.125</v>
      </c>
      <c r="C56" s="17"/>
      <c r="D56" s="17"/>
    </row>
    <row r="57" spans="2:4" hidden="1">
      <c r="B57" s="17">
        <f t="shared" si="1"/>
        <v>1.15625</v>
      </c>
      <c r="C57" s="17"/>
      <c r="D57" s="17"/>
    </row>
    <row r="58" spans="2:4" hidden="1">
      <c r="B58" s="17">
        <f t="shared" si="1"/>
        <v>1.1875</v>
      </c>
      <c r="C58" s="17"/>
      <c r="D58" s="17"/>
    </row>
    <row r="59" spans="2:4" hidden="1">
      <c r="B59" s="17">
        <f t="shared" si="1"/>
        <v>1.21875</v>
      </c>
      <c r="C59" s="17"/>
      <c r="D59" s="17"/>
    </row>
    <row r="60" spans="2:4" hidden="1">
      <c r="B60" s="17">
        <f t="shared" si="1"/>
        <v>1.25</v>
      </c>
      <c r="C60" s="17"/>
      <c r="D60" s="17"/>
    </row>
    <row r="61" spans="2:4" hidden="1">
      <c r="B61" s="17">
        <f t="shared" si="1"/>
        <v>1.28125</v>
      </c>
      <c r="C61" s="17"/>
      <c r="D61" s="17"/>
    </row>
    <row r="62" spans="2:4" hidden="1">
      <c r="B62" s="17">
        <f t="shared" si="1"/>
        <v>1.3125</v>
      </c>
      <c r="C62" s="17"/>
      <c r="D62" s="17"/>
    </row>
    <row r="63" spans="2:4" hidden="1">
      <c r="B63" s="17">
        <f t="shared" si="1"/>
        <v>1.34375</v>
      </c>
      <c r="C63" s="17"/>
      <c r="D63" s="17"/>
    </row>
    <row r="64" spans="2:4" hidden="1">
      <c r="B64" s="17">
        <f t="shared" si="1"/>
        <v>1.375</v>
      </c>
      <c r="C64" s="17"/>
      <c r="D64" s="17"/>
    </row>
    <row r="65" spans="2:4" hidden="1">
      <c r="B65" s="17">
        <f t="shared" si="1"/>
        <v>1.40625</v>
      </c>
      <c r="C65" s="17"/>
      <c r="D65" s="17"/>
    </row>
    <row r="66" spans="2:4" hidden="1">
      <c r="B66" s="17">
        <f t="shared" si="1"/>
        <v>1.4375</v>
      </c>
      <c r="C66" s="17"/>
      <c r="D66" s="17"/>
    </row>
    <row r="67" spans="2:4" hidden="1">
      <c r="B67" s="17">
        <f t="shared" si="1"/>
        <v>1.46875</v>
      </c>
      <c r="C67" s="17"/>
      <c r="D67" s="17"/>
    </row>
    <row r="68" spans="2:4" hidden="1">
      <c r="B68" s="17">
        <f t="shared" si="1"/>
        <v>1.5</v>
      </c>
      <c r="C68" s="17"/>
      <c r="D68" s="17"/>
    </row>
    <row r="69" spans="2:4" hidden="1">
      <c r="B69" s="17">
        <f t="shared" si="1"/>
        <v>1.53125</v>
      </c>
      <c r="C69" s="17"/>
      <c r="D69" s="17"/>
    </row>
    <row r="70" spans="2:4" hidden="1">
      <c r="B70" s="17">
        <f t="shared" si="1"/>
        <v>1.5625</v>
      </c>
      <c r="C70" s="17"/>
      <c r="D70" s="17"/>
    </row>
    <row r="71" spans="2:4" hidden="1">
      <c r="B71" s="17">
        <f t="shared" si="1"/>
        <v>1.59375</v>
      </c>
      <c r="C71" s="17"/>
      <c r="D71" s="17"/>
    </row>
    <row r="72" spans="2:4" hidden="1">
      <c r="B72" s="17">
        <f t="shared" si="1"/>
        <v>1.625</v>
      </c>
      <c r="C72" s="17"/>
      <c r="D72" s="17"/>
    </row>
    <row r="73" spans="2:4" hidden="1">
      <c r="B73" s="17">
        <f t="shared" si="1"/>
        <v>1.65625</v>
      </c>
      <c r="C73" s="17"/>
      <c r="D73" s="17"/>
    </row>
    <row r="74" spans="2:4" hidden="1">
      <c r="B74" s="17">
        <f t="shared" si="1"/>
        <v>1.6875</v>
      </c>
      <c r="C74" s="17"/>
      <c r="D74" s="17"/>
    </row>
    <row r="75" spans="2:4" hidden="1">
      <c r="B75" s="17">
        <f t="shared" si="1"/>
        <v>1.71875</v>
      </c>
      <c r="C75" s="17"/>
      <c r="D75" s="17"/>
    </row>
    <row r="76" spans="2:4" hidden="1">
      <c r="B76" s="17">
        <f t="shared" si="1"/>
        <v>1.75</v>
      </c>
      <c r="C76" s="17"/>
      <c r="D76" s="17"/>
    </row>
    <row r="77" spans="2:4" hidden="1">
      <c r="B77" s="17">
        <f t="shared" si="1"/>
        <v>1.78125</v>
      </c>
      <c r="C77" s="17"/>
      <c r="D77" s="17"/>
    </row>
    <row r="78" spans="2:4" hidden="1">
      <c r="B78" s="17">
        <f t="shared" si="1"/>
        <v>1.8125</v>
      </c>
      <c r="C78" s="17"/>
      <c r="D78" s="17"/>
    </row>
    <row r="79" spans="2:4" hidden="1">
      <c r="B79" s="17">
        <f t="shared" si="1"/>
        <v>1.84375</v>
      </c>
      <c r="C79" s="17"/>
      <c r="D79" s="17"/>
    </row>
    <row r="80" spans="2:4" hidden="1">
      <c r="B80" s="17">
        <f t="shared" si="1"/>
        <v>1.875</v>
      </c>
      <c r="C80" s="17"/>
      <c r="D80" s="17"/>
    </row>
    <row r="81" spans="2:4" hidden="1">
      <c r="B81" s="17">
        <f t="shared" si="1"/>
        <v>1.90625</v>
      </c>
      <c r="C81" s="17"/>
      <c r="D81" s="17"/>
    </row>
    <row r="82" spans="2:4" hidden="1">
      <c r="B82" s="17">
        <f t="shared" si="1"/>
        <v>1.9375</v>
      </c>
      <c r="C82" s="17"/>
      <c r="D82" s="17"/>
    </row>
    <row r="83" spans="2:4" hidden="1">
      <c r="B83" s="17">
        <f t="shared" si="1"/>
        <v>1.96875</v>
      </c>
      <c r="C83" s="17"/>
      <c r="D83" s="17"/>
    </row>
    <row r="84" spans="2:4" hidden="1">
      <c r="B84" s="17">
        <f t="shared" si="1"/>
        <v>2</v>
      </c>
      <c r="C84" s="17"/>
      <c r="D84" s="17"/>
    </row>
    <row r="85" spans="2:4" hidden="1">
      <c r="B85" s="17">
        <f t="shared" si="1"/>
        <v>2.03125</v>
      </c>
      <c r="C85" s="17"/>
      <c r="D85" s="17"/>
    </row>
    <row r="86" spans="2:4" hidden="1">
      <c r="B86" s="17">
        <f t="shared" si="1"/>
        <v>2.0625</v>
      </c>
      <c r="C86" s="17"/>
      <c r="D86" s="17"/>
    </row>
    <row r="87" spans="2:4" hidden="1">
      <c r="B87" s="17">
        <f t="shared" si="1"/>
        <v>2.09375</v>
      </c>
      <c r="C87" s="17"/>
      <c r="D87" s="17"/>
    </row>
    <row r="88" spans="2:4" hidden="1">
      <c r="B88" s="17">
        <f t="shared" ref="B88:B151" si="2">+B87+(1/32)</f>
        <v>2.125</v>
      </c>
      <c r="C88" s="17"/>
      <c r="D88" s="17"/>
    </row>
    <row r="89" spans="2:4" hidden="1">
      <c r="B89" s="17">
        <f t="shared" si="2"/>
        <v>2.15625</v>
      </c>
      <c r="C89" s="17"/>
      <c r="D89" s="17"/>
    </row>
    <row r="90" spans="2:4" hidden="1">
      <c r="B90" s="17">
        <f t="shared" si="2"/>
        <v>2.1875</v>
      </c>
      <c r="C90" s="17"/>
      <c r="D90" s="17"/>
    </row>
    <row r="91" spans="2:4" hidden="1">
      <c r="B91" s="17">
        <f t="shared" si="2"/>
        <v>2.21875</v>
      </c>
      <c r="C91" s="17"/>
      <c r="D91" s="17"/>
    </row>
    <row r="92" spans="2:4" hidden="1">
      <c r="B92" s="17">
        <f t="shared" si="2"/>
        <v>2.25</v>
      </c>
      <c r="C92" s="17"/>
      <c r="D92" s="17"/>
    </row>
    <row r="93" spans="2:4" hidden="1">
      <c r="B93" s="17">
        <f t="shared" si="2"/>
        <v>2.28125</v>
      </c>
      <c r="C93" s="17"/>
      <c r="D93" s="17"/>
    </row>
    <row r="94" spans="2:4" hidden="1">
      <c r="B94" s="17">
        <f t="shared" si="2"/>
        <v>2.3125</v>
      </c>
      <c r="C94" s="17"/>
      <c r="D94" s="17"/>
    </row>
    <row r="95" spans="2:4" hidden="1">
      <c r="B95" s="17">
        <f t="shared" si="2"/>
        <v>2.34375</v>
      </c>
      <c r="C95" s="17"/>
      <c r="D95" s="17"/>
    </row>
    <row r="96" spans="2:4" hidden="1">
      <c r="B96" s="17">
        <f t="shared" si="2"/>
        <v>2.375</v>
      </c>
      <c r="C96" s="17"/>
      <c r="D96" s="17"/>
    </row>
    <row r="97" spans="2:4" hidden="1">
      <c r="B97" s="17">
        <f t="shared" si="2"/>
        <v>2.40625</v>
      </c>
      <c r="C97" s="17"/>
      <c r="D97" s="17"/>
    </row>
    <row r="98" spans="2:4" hidden="1">
      <c r="B98" s="17">
        <f t="shared" si="2"/>
        <v>2.4375</v>
      </c>
      <c r="C98" s="17"/>
      <c r="D98" s="17"/>
    </row>
    <row r="99" spans="2:4" hidden="1">
      <c r="B99" s="17">
        <f t="shared" si="2"/>
        <v>2.46875</v>
      </c>
      <c r="C99" s="17"/>
      <c r="D99" s="17"/>
    </row>
    <row r="100" spans="2:4" hidden="1">
      <c r="B100" s="17">
        <f t="shared" si="2"/>
        <v>2.5</v>
      </c>
      <c r="C100" s="17"/>
      <c r="D100" s="17"/>
    </row>
    <row r="101" spans="2:4" hidden="1">
      <c r="B101" s="17">
        <f t="shared" si="2"/>
        <v>2.53125</v>
      </c>
      <c r="C101" s="17"/>
      <c r="D101" s="17"/>
    </row>
    <row r="102" spans="2:4" hidden="1">
      <c r="B102" s="17">
        <f t="shared" si="2"/>
        <v>2.5625</v>
      </c>
      <c r="C102" s="17"/>
      <c r="D102" s="17"/>
    </row>
    <row r="103" spans="2:4" hidden="1">
      <c r="B103" s="17">
        <f t="shared" si="2"/>
        <v>2.59375</v>
      </c>
      <c r="C103" s="17"/>
      <c r="D103" s="17"/>
    </row>
    <row r="104" spans="2:4" hidden="1">
      <c r="B104" s="17">
        <f t="shared" si="2"/>
        <v>2.625</v>
      </c>
      <c r="C104" s="17"/>
      <c r="D104" s="17"/>
    </row>
    <row r="105" spans="2:4" hidden="1">
      <c r="B105" s="17">
        <f t="shared" si="2"/>
        <v>2.65625</v>
      </c>
      <c r="C105" s="17"/>
      <c r="D105" s="17"/>
    </row>
    <row r="106" spans="2:4" hidden="1">
      <c r="B106" s="17">
        <f t="shared" si="2"/>
        <v>2.6875</v>
      </c>
      <c r="C106" s="17"/>
      <c r="D106" s="17"/>
    </row>
    <row r="107" spans="2:4" hidden="1">
      <c r="B107" s="17">
        <f t="shared" si="2"/>
        <v>2.71875</v>
      </c>
      <c r="C107" s="17"/>
      <c r="D107" s="17"/>
    </row>
    <row r="108" spans="2:4" hidden="1">
      <c r="B108" s="17">
        <f t="shared" si="2"/>
        <v>2.75</v>
      </c>
      <c r="C108" s="17"/>
      <c r="D108" s="17"/>
    </row>
    <row r="109" spans="2:4" hidden="1">
      <c r="B109" s="17">
        <f t="shared" si="2"/>
        <v>2.78125</v>
      </c>
      <c r="C109" s="17"/>
      <c r="D109" s="17"/>
    </row>
    <row r="110" spans="2:4" hidden="1">
      <c r="B110" s="17">
        <f t="shared" si="2"/>
        <v>2.8125</v>
      </c>
      <c r="C110" s="17"/>
      <c r="D110" s="17"/>
    </row>
    <row r="111" spans="2:4" hidden="1">
      <c r="B111" s="17">
        <f t="shared" si="2"/>
        <v>2.84375</v>
      </c>
      <c r="C111" s="17"/>
      <c r="D111" s="17"/>
    </row>
    <row r="112" spans="2:4" hidden="1">
      <c r="B112" s="17">
        <f t="shared" si="2"/>
        <v>2.875</v>
      </c>
      <c r="C112" s="17"/>
      <c r="D112" s="17"/>
    </row>
    <row r="113" spans="2:4" hidden="1">
      <c r="B113" s="17">
        <f t="shared" si="2"/>
        <v>2.90625</v>
      </c>
      <c r="C113" s="17"/>
      <c r="D113" s="17"/>
    </row>
    <row r="114" spans="2:4" hidden="1">
      <c r="B114" s="17">
        <f t="shared" si="2"/>
        <v>2.9375</v>
      </c>
      <c r="C114" s="17"/>
      <c r="D114" s="17"/>
    </row>
    <row r="115" spans="2:4" hidden="1">
      <c r="B115" s="17">
        <f t="shared" si="2"/>
        <v>2.96875</v>
      </c>
      <c r="C115" s="17"/>
      <c r="D115" s="17"/>
    </row>
    <row r="116" spans="2:4" hidden="1">
      <c r="B116" s="17">
        <f t="shared" si="2"/>
        <v>3</v>
      </c>
      <c r="C116" s="17"/>
      <c r="D116" s="17"/>
    </row>
    <row r="117" spans="2:4" hidden="1">
      <c r="B117" s="17">
        <f t="shared" si="2"/>
        <v>3.03125</v>
      </c>
      <c r="C117" s="17"/>
      <c r="D117" s="17"/>
    </row>
    <row r="118" spans="2:4" hidden="1">
      <c r="B118" s="17">
        <f t="shared" si="2"/>
        <v>3.0625</v>
      </c>
      <c r="C118" s="17"/>
      <c r="D118" s="17"/>
    </row>
    <row r="119" spans="2:4" hidden="1">
      <c r="B119" s="17">
        <f t="shared" si="2"/>
        <v>3.09375</v>
      </c>
      <c r="C119" s="17"/>
      <c r="D119" s="17"/>
    </row>
    <row r="120" spans="2:4" hidden="1">
      <c r="B120" s="17">
        <f t="shared" si="2"/>
        <v>3.125</v>
      </c>
      <c r="C120" s="17"/>
      <c r="D120" s="17"/>
    </row>
    <row r="121" spans="2:4" hidden="1">
      <c r="B121" s="17">
        <f t="shared" si="2"/>
        <v>3.15625</v>
      </c>
      <c r="C121" s="17"/>
      <c r="D121" s="17"/>
    </row>
    <row r="122" spans="2:4" hidden="1">
      <c r="B122" s="17">
        <f t="shared" si="2"/>
        <v>3.1875</v>
      </c>
      <c r="C122" s="17"/>
      <c r="D122" s="17"/>
    </row>
    <row r="123" spans="2:4" hidden="1">
      <c r="B123" s="17">
        <f t="shared" si="2"/>
        <v>3.21875</v>
      </c>
      <c r="C123" s="17"/>
      <c r="D123" s="17"/>
    </row>
    <row r="124" spans="2:4" hidden="1">
      <c r="B124" s="17">
        <f t="shared" si="2"/>
        <v>3.25</v>
      </c>
      <c r="C124" s="17"/>
      <c r="D124" s="17"/>
    </row>
    <row r="125" spans="2:4" hidden="1">
      <c r="B125" s="17">
        <f t="shared" si="2"/>
        <v>3.28125</v>
      </c>
      <c r="C125" s="17"/>
      <c r="D125" s="17"/>
    </row>
    <row r="126" spans="2:4" hidden="1">
      <c r="B126" s="17">
        <f t="shared" si="2"/>
        <v>3.3125</v>
      </c>
      <c r="C126" s="17"/>
      <c r="D126" s="17"/>
    </row>
    <row r="127" spans="2:4" hidden="1">
      <c r="B127" s="17">
        <f t="shared" si="2"/>
        <v>3.34375</v>
      </c>
      <c r="C127" s="17"/>
      <c r="D127" s="17"/>
    </row>
    <row r="128" spans="2:4" hidden="1">
      <c r="B128" s="17">
        <f t="shared" si="2"/>
        <v>3.375</v>
      </c>
      <c r="C128" s="17"/>
      <c r="D128" s="17"/>
    </row>
    <row r="129" spans="2:4" hidden="1">
      <c r="B129" s="17">
        <f t="shared" si="2"/>
        <v>3.40625</v>
      </c>
      <c r="C129" s="17"/>
      <c r="D129" s="17"/>
    </row>
    <row r="130" spans="2:4" hidden="1">
      <c r="B130" s="17">
        <f t="shared" si="2"/>
        <v>3.4375</v>
      </c>
      <c r="C130" s="17"/>
      <c r="D130" s="17"/>
    </row>
    <row r="131" spans="2:4" hidden="1">
      <c r="B131" s="17">
        <f t="shared" si="2"/>
        <v>3.46875</v>
      </c>
      <c r="C131" s="17"/>
      <c r="D131" s="17"/>
    </row>
    <row r="132" spans="2:4" hidden="1">
      <c r="B132" s="17">
        <f t="shared" si="2"/>
        <v>3.5</v>
      </c>
      <c r="C132" s="17"/>
      <c r="D132" s="17"/>
    </row>
    <row r="133" spans="2:4" hidden="1">
      <c r="B133" s="17">
        <f t="shared" si="2"/>
        <v>3.53125</v>
      </c>
      <c r="C133" s="17"/>
      <c r="D133" s="17"/>
    </row>
    <row r="134" spans="2:4" hidden="1">
      <c r="B134" s="17">
        <f t="shared" si="2"/>
        <v>3.5625</v>
      </c>
      <c r="C134" s="17"/>
      <c r="D134" s="17"/>
    </row>
    <row r="135" spans="2:4" hidden="1">
      <c r="B135" s="17">
        <f t="shared" si="2"/>
        <v>3.59375</v>
      </c>
      <c r="C135" s="17"/>
      <c r="D135" s="17"/>
    </row>
    <row r="136" spans="2:4" hidden="1">
      <c r="B136" s="17">
        <f t="shared" si="2"/>
        <v>3.625</v>
      </c>
      <c r="C136" s="17"/>
      <c r="D136" s="17"/>
    </row>
    <row r="137" spans="2:4" hidden="1">
      <c r="B137" s="17">
        <f t="shared" si="2"/>
        <v>3.65625</v>
      </c>
      <c r="C137" s="17"/>
      <c r="D137" s="17"/>
    </row>
    <row r="138" spans="2:4" hidden="1">
      <c r="B138" s="17">
        <f t="shared" si="2"/>
        <v>3.6875</v>
      </c>
      <c r="C138" s="17"/>
      <c r="D138" s="17"/>
    </row>
    <row r="139" spans="2:4" hidden="1">
      <c r="B139" s="17">
        <f t="shared" si="2"/>
        <v>3.71875</v>
      </c>
      <c r="C139" s="17"/>
      <c r="D139" s="17"/>
    </row>
    <row r="140" spans="2:4" hidden="1">
      <c r="B140" s="17">
        <f t="shared" si="2"/>
        <v>3.75</v>
      </c>
      <c r="C140" s="17"/>
      <c r="D140" s="17"/>
    </row>
    <row r="141" spans="2:4" hidden="1">
      <c r="B141" s="17">
        <f t="shared" si="2"/>
        <v>3.78125</v>
      </c>
      <c r="C141" s="17"/>
      <c r="D141" s="17"/>
    </row>
    <row r="142" spans="2:4" hidden="1">
      <c r="B142" s="17">
        <f t="shared" si="2"/>
        <v>3.8125</v>
      </c>
      <c r="C142" s="17"/>
      <c r="D142" s="17"/>
    </row>
    <row r="143" spans="2:4" hidden="1">
      <c r="B143" s="17">
        <f t="shared" si="2"/>
        <v>3.84375</v>
      </c>
      <c r="C143" s="17"/>
      <c r="D143" s="17"/>
    </row>
    <row r="144" spans="2:4" hidden="1">
      <c r="B144" s="17">
        <f t="shared" si="2"/>
        <v>3.875</v>
      </c>
      <c r="C144" s="17"/>
      <c r="D144" s="17"/>
    </row>
    <row r="145" spans="2:4" hidden="1">
      <c r="B145" s="17">
        <f t="shared" si="2"/>
        <v>3.90625</v>
      </c>
      <c r="C145" s="17"/>
      <c r="D145" s="17"/>
    </row>
    <row r="146" spans="2:4" hidden="1">
      <c r="B146" s="17">
        <f t="shared" si="2"/>
        <v>3.9375</v>
      </c>
      <c r="C146" s="17"/>
      <c r="D146" s="17"/>
    </row>
    <row r="147" spans="2:4" hidden="1">
      <c r="B147" s="17">
        <f t="shared" si="2"/>
        <v>3.96875</v>
      </c>
      <c r="C147" s="17"/>
      <c r="D147" s="17"/>
    </row>
    <row r="148" spans="2:4" hidden="1">
      <c r="B148" s="17">
        <f t="shared" si="2"/>
        <v>4</v>
      </c>
      <c r="C148" s="17"/>
      <c r="D148" s="17"/>
    </row>
    <row r="149" spans="2:4" hidden="1">
      <c r="B149" s="17">
        <f t="shared" si="2"/>
        <v>4.03125</v>
      </c>
      <c r="C149" s="17"/>
      <c r="D149" s="17"/>
    </row>
    <row r="150" spans="2:4" hidden="1">
      <c r="B150" s="17">
        <f t="shared" si="2"/>
        <v>4.0625</v>
      </c>
      <c r="C150" s="17"/>
      <c r="D150" s="17"/>
    </row>
    <row r="151" spans="2:4" hidden="1">
      <c r="B151" s="17">
        <f t="shared" si="2"/>
        <v>4.09375</v>
      </c>
      <c r="C151" s="17"/>
      <c r="D151" s="17"/>
    </row>
    <row r="152" spans="2:4" hidden="1">
      <c r="B152" s="17">
        <f t="shared" ref="B152:B215" si="3">+B151+(1/32)</f>
        <v>4.125</v>
      </c>
      <c r="C152" s="17"/>
      <c r="D152" s="17"/>
    </row>
    <row r="153" spans="2:4" hidden="1">
      <c r="B153" s="17">
        <f t="shared" si="3"/>
        <v>4.15625</v>
      </c>
      <c r="C153" s="17"/>
      <c r="D153" s="17"/>
    </row>
    <row r="154" spans="2:4" hidden="1">
      <c r="B154" s="17">
        <f t="shared" si="3"/>
        <v>4.1875</v>
      </c>
      <c r="C154" s="17"/>
      <c r="D154" s="17"/>
    </row>
    <row r="155" spans="2:4" hidden="1">
      <c r="B155" s="17">
        <f t="shared" si="3"/>
        <v>4.21875</v>
      </c>
      <c r="C155" s="17"/>
      <c r="D155" s="17"/>
    </row>
    <row r="156" spans="2:4" hidden="1">
      <c r="B156" s="17">
        <f t="shared" si="3"/>
        <v>4.25</v>
      </c>
      <c r="C156" s="17"/>
      <c r="D156" s="17"/>
    </row>
    <row r="157" spans="2:4" hidden="1">
      <c r="B157" s="17">
        <f t="shared" si="3"/>
        <v>4.28125</v>
      </c>
      <c r="C157" s="17"/>
      <c r="D157" s="17"/>
    </row>
    <row r="158" spans="2:4" hidden="1">
      <c r="B158" s="17">
        <f t="shared" si="3"/>
        <v>4.3125</v>
      </c>
      <c r="C158" s="17"/>
      <c r="D158" s="17"/>
    </row>
    <row r="159" spans="2:4" hidden="1">
      <c r="B159" s="17">
        <f t="shared" si="3"/>
        <v>4.34375</v>
      </c>
      <c r="C159" s="17"/>
      <c r="D159" s="17"/>
    </row>
    <row r="160" spans="2:4" hidden="1">
      <c r="B160" s="17">
        <f t="shared" si="3"/>
        <v>4.375</v>
      </c>
      <c r="C160" s="17"/>
      <c r="D160" s="17"/>
    </row>
    <row r="161" spans="2:4" hidden="1">
      <c r="B161" s="17">
        <f t="shared" si="3"/>
        <v>4.40625</v>
      </c>
      <c r="C161" s="17"/>
      <c r="D161" s="17"/>
    </row>
    <row r="162" spans="2:4" hidden="1">
      <c r="B162" s="17">
        <f t="shared" si="3"/>
        <v>4.4375</v>
      </c>
      <c r="C162" s="17"/>
      <c r="D162" s="17"/>
    </row>
    <row r="163" spans="2:4" hidden="1">
      <c r="B163" s="17">
        <f t="shared" si="3"/>
        <v>4.46875</v>
      </c>
      <c r="C163" s="17"/>
      <c r="D163" s="17"/>
    </row>
    <row r="164" spans="2:4" hidden="1">
      <c r="B164" s="17">
        <f t="shared" si="3"/>
        <v>4.5</v>
      </c>
      <c r="C164" s="17"/>
      <c r="D164" s="17"/>
    </row>
    <row r="165" spans="2:4" hidden="1">
      <c r="B165" s="17">
        <f t="shared" si="3"/>
        <v>4.53125</v>
      </c>
      <c r="C165" s="17"/>
      <c r="D165" s="17"/>
    </row>
    <row r="166" spans="2:4" hidden="1">
      <c r="B166" s="17">
        <f t="shared" si="3"/>
        <v>4.5625</v>
      </c>
      <c r="C166" s="17"/>
      <c r="D166" s="17"/>
    </row>
    <row r="167" spans="2:4" hidden="1">
      <c r="B167" s="17">
        <f t="shared" si="3"/>
        <v>4.59375</v>
      </c>
      <c r="C167" s="17"/>
      <c r="D167" s="17"/>
    </row>
    <row r="168" spans="2:4" hidden="1">
      <c r="B168" s="17">
        <f t="shared" si="3"/>
        <v>4.625</v>
      </c>
      <c r="C168" s="17"/>
      <c r="D168" s="17"/>
    </row>
    <row r="169" spans="2:4" hidden="1">
      <c r="B169" s="17">
        <f t="shared" si="3"/>
        <v>4.65625</v>
      </c>
      <c r="C169" s="17"/>
      <c r="D169" s="17"/>
    </row>
    <row r="170" spans="2:4" hidden="1">
      <c r="B170" s="17">
        <f t="shared" si="3"/>
        <v>4.6875</v>
      </c>
      <c r="C170" s="17"/>
      <c r="D170" s="17"/>
    </row>
    <row r="171" spans="2:4" hidden="1">
      <c r="B171" s="17">
        <f t="shared" si="3"/>
        <v>4.71875</v>
      </c>
      <c r="C171" s="17"/>
      <c r="D171" s="17"/>
    </row>
    <row r="172" spans="2:4" hidden="1">
      <c r="B172" s="17">
        <f t="shared" si="3"/>
        <v>4.75</v>
      </c>
      <c r="C172" s="17"/>
      <c r="D172" s="17"/>
    </row>
    <row r="173" spans="2:4" hidden="1">
      <c r="B173" s="17">
        <f t="shared" si="3"/>
        <v>4.78125</v>
      </c>
      <c r="C173" s="17"/>
      <c r="D173" s="17"/>
    </row>
    <row r="174" spans="2:4" hidden="1">
      <c r="B174" s="17">
        <f t="shared" si="3"/>
        <v>4.8125</v>
      </c>
      <c r="C174" s="17"/>
      <c r="D174" s="17"/>
    </row>
    <row r="175" spans="2:4" hidden="1">
      <c r="B175" s="17">
        <f t="shared" si="3"/>
        <v>4.84375</v>
      </c>
      <c r="C175" s="17"/>
      <c r="D175" s="17"/>
    </row>
    <row r="176" spans="2:4" hidden="1">
      <c r="B176" s="17">
        <f t="shared" si="3"/>
        <v>4.875</v>
      </c>
      <c r="C176" s="17"/>
      <c r="D176" s="17"/>
    </row>
    <row r="177" spans="2:4" hidden="1">
      <c r="B177" s="17">
        <f t="shared" si="3"/>
        <v>4.90625</v>
      </c>
      <c r="C177" s="17"/>
      <c r="D177" s="17"/>
    </row>
    <row r="178" spans="2:4" hidden="1">
      <c r="B178" s="17">
        <f t="shared" si="3"/>
        <v>4.9375</v>
      </c>
      <c r="C178" s="17"/>
      <c r="D178" s="17"/>
    </row>
    <row r="179" spans="2:4" hidden="1">
      <c r="B179" s="17">
        <f t="shared" si="3"/>
        <v>4.96875</v>
      </c>
      <c r="C179" s="17"/>
      <c r="D179" s="17"/>
    </row>
    <row r="180" spans="2:4" hidden="1">
      <c r="B180" s="17">
        <f t="shared" si="3"/>
        <v>5</v>
      </c>
      <c r="C180" s="17"/>
      <c r="D180" s="17"/>
    </row>
    <row r="181" spans="2:4" hidden="1">
      <c r="B181" s="17">
        <f t="shared" si="3"/>
        <v>5.03125</v>
      </c>
      <c r="C181" s="17"/>
      <c r="D181" s="17"/>
    </row>
    <row r="182" spans="2:4" hidden="1">
      <c r="B182" s="17">
        <f t="shared" si="3"/>
        <v>5.0625</v>
      </c>
      <c r="C182" s="17"/>
      <c r="D182" s="17"/>
    </row>
    <row r="183" spans="2:4" hidden="1">
      <c r="B183" s="17">
        <f t="shared" si="3"/>
        <v>5.09375</v>
      </c>
      <c r="C183" s="17"/>
      <c r="D183" s="17"/>
    </row>
    <row r="184" spans="2:4" hidden="1">
      <c r="B184" s="17">
        <f t="shared" si="3"/>
        <v>5.125</v>
      </c>
      <c r="C184" s="17"/>
      <c r="D184" s="17"/>
    </row>
    <row r="185" spans="2:4" hidden="1">
      <c r="B185" s="17">
        <f t="shared" si="3"/>
        <v>5.15625</v>
      </c>
      <c r="C185" s="17"/>
      <c r="D185" s="17"/>
    </row>
    <row r="186" spans="2:4" hidden="1">
      <c r="B186" s="17">
        <f t="shared" si="3"/>
        <v>5.1875</v>
      </c>
      <c r="C186" s="17"/>
      <c r="D186" s="17"/>
    </row>
    <row r="187" spans="2:4" hidden="1">
      <c r="B187" s="17">
        <f t="shared" si="3"/>
        <v>5.21875</v>
      </c>
      <c r="C187" s="17"/>
      <c r="D187" s="17"/>
    </row>
    <row r="188" spans="2:4" hidden="1">
      <c r="B188" s="17">
        <f t="shared" si="3"/>
        <v>5.25</v>
      </c>
      <c r="C188" s="17"/>
      <c r="D188" s="17"/>
    </row>
    <row r="189" spans="2:4" hidden="1">
      <c r="B189" s="17">
        <f t="shared" si="3"/>
        <v>5.28125</v>
      </c>
      <c r="C189" s="17"/>
      <c r="D189" s="17"/>
    </row>
    <row r="190" spans="2:4" hidden="1">
      <c r="B190" s="17">
        <f t="shared" si="3"/>
        <v>5.3125</v>
      </c>
      <c r="C190" s="17"/>
      <c r="D190" s="17"/>
    </row>
    <row r="191" spans="2:4" hidden="1">
      <c r="B191" s="17">
        <f t="shared" si="3"/>
        <v>5.34375</v>
      </c>
      <c r="C191" s="17"/>
      <c r="D191" s="17"/>
    </row>
    <row r="192" spans="2:4" hidden="1">
      <c r="B192" s="17">
        <f t="shared" si="3"/>
        <v>5.375</v>
      </c>
      <c r="C192" s="17"/>
      <c r="D192" s="17"/>
    </row>
    <row r="193" spans="2:4" hidden="1">
      <c r="B193" s="17">
        <f t="shared" si="3"/>
        <v>5.40625</v>
      </c>
      <c r="C193" s="17"/>
      <c r="D193" s="17"/>
    </row>
    <row r="194" spans="2:4" hidden="1">
      <c r="B194" s="17">
        <f t="shared" si="3"/>
        <v>5.4375</v>
      </c>
      <c r="C194" s="17"/>
      <c r="D194" s="17"/>
    </row>
    <row r="195" spans="2:4" hidden="1">
      <c r="B195" s="17">
        <f t="shared" si="3"/>
        <v>5.46875</v>
      </c>
      <c r="C195" s="17"/>
      <c r="D195" s="17"/>
    </row>
    <row r="196" spans="2:4" hidden="1">
      <c r="B196" s="17">
        <f t="shared" si="3"/>
        <v>5.5</v>
      </c>
      <c r="C196" s="17"/>
      <c r="D196" s="17"/>
    </row>
    <row r="197" spans="2:4" hidden="1">
      <c r="B197" s="17">
        <f t="shared" si="3"/>
        <v>5.53125</v>
      </c>
      <c r="C197" s="17"/>
      <c r="D197" s="17"/>
    </row>
    <row r="198" spans="2:4" hidden="1">
      <c r="B198" s="17">
        <f t="shared" si="3"/>
        <v>5.5625</v>
      </c>
      <c r="C198" s="17"/>
      <c r="D198" s="17"/>
    </row>
    <row r="199" spans="2:4" hidden="1">
      <c r="B199" s="17">
        <f t="shared" si="3"/>
        <v>5.59375</v>
      </c>
      <c r="C199" s="17"/>
      <c r="D199" s="17"/>
    </row>
    <row r="200" spans="2:4" hidden="1">
      <c r="B200" s="17">
        <f t="shared" si="3"/>
        <v>5.625</v>
      </c>
      <c r="C200" s="17"/>
      <c r="D200" s="17"/>
    </row>
    <row r="201" spans="2:4" hidden="1">
      <c r="B201" s="17">
        <f t="shared" si="3"/>
        <v>5.65625</v>
      </c>
      <c r="C201" s="17"/>
      <c r="D201" s="17"/>
    </row>
    <row r="202" spans="2:4" hidden="1">
      <c r="B202" s="17">
        <f t="shared" si="3"/>
        <v>5.6875</v>
      </c>
      <c r="C202" s="17"/>
      <c r="D202" s="17"/>
    </row>
    <row r="203" spans="2:4" hidden="1">
      <c r="B203" s="17">
        <f t="shared" si="3"/>
        <v>5.71875</v>
      </c>
      <c r="C203" s="17"/>
      <c r="D203" s="17"/>
    </row>
    <row r="204" spans="2:4" hidden="1">
      <c r="B204" s="17">
        <f t="shared" si="3"/>
        <v>5.75</v>
      </c>
      <c r="C204" s="17"/>
      <c r="D204" s="17"/>
    </row>
    <row r="205" spans="2:4" hidden="1">
      <c r="B205" s="17">
        <f t="shared" si="3"/>
        <v>5.78125</v>
      </c>
      <c r="C205" s="17"/>
      <c r="D205" s="17"/>
    </row>
    <row r="206" spans="2:4" hidden="1">
      <c r="B206" s="17">
        <f t="shared" si="3"/>
        <v>5.8125</v>
      </c>
      <c r="C206" s="17"/>
      <c r="D206" s="17"/>
    </row>
    <row r="207" spans="2:4" hidden="1">
      <c r="B207" s="17">
        <f t="shared" si="3"/>
        <v>5.84375</v>
      </c>
      <c r="C207" s="17"/>
      <c r="D207" s="17"/>
    </row>
    <row r="208" spans="2:4" hidden="1">
      <c r="B208" s="17">
        <f t="shared" si="3"/>
        <v>5.875</v>
      </c>
      <c r="C208" s="17"/>
      <c r="D208" s="17"/>
    </row>
    <row r="209" spans="2:4" hidden="1">
      <c r="B209" s="17">
        <f t="shared" si="3"/>
        <v>5.90625</v>
      </c>
      <c r="C209" s="17"/>
      <c r="D209" s="17"/>
    </row>
    <row r="210" spans="2:4" hidden="1">
      <c r="B210" s="17">
        <f t="shared" si="3"/>
        <v>5.9375</v>
      </c>
      <c r="C210" s="17"/>
      <c r="D210" s="17"/>
    </row>
    <row r="211" spans="2:4" hidden="1">
      <c r="B211" s="17">
        <f t="shared" si="3"/>
        <v>5.96875</v>
      </c>
      <c r="C211" s="17"/>
      <c r="D211" s="17"/>
    </row>
    <row r="212" spans="2:4" hidden="1">
      <c r="B212" s="17">
        <f t="shared" si="3"/>
        <v>6</v>
      </c>
      <c r="C212" s="17"/>
      <c r="D212" s="17"/>
    </row>
    <row r="213" spans="2:4" hidden="1">
      <c r="B213" s="17">
        <f t="shared" si="3"/>
        <v>6.03125</v>
      </c>
      <c r="C213" s="17"/>
      <c r="D213" s="17"/>
    </row>
    <row r="214" spans="2:4" hidden="1">
      <c r="B214" s="17">
        <f t="shared" si="3"/>
        <v>6.0625</v>
      </c>
      <c r="C214" s="17"/>
      <c r="D214" s="17"/>
    </row>
    <row r="215" spans="2:4" hidden="1">
      <c r="B215" s="17">
        <f t="shared" si="3"/>
        <v>6.09375</v>
      </c>
      <c r="C215" s="17"/>
      <c r="D215" s="17"/>
    </row>
    <row r="216" spans="2:4" hidden="1">
      <c r="B216" s="17">
        <f t="shared" ref="B216:B279" si="4">+B215+(1/32)</f>
        <v>6.125</v>
      </c>
      <c r="C216" s="17"/>
      <c r="D216" s="17"/>
    </row>
    <row r="217" spans="2:4" hidden="1">
      <c r="B217" s="17">
        <f t="shared" si="4"/>
        <v>6.15625</v>
      </c>
      <c r="C217" s="17"/>
      <c r="D217" s="17"/>
    </row>
    <row r="218" spans="2:4" hidden="1">
      <c r="B218" s="17">
        <f t="shared" si="4"/>
        <v>6.1875</v>
      </c>
      <c r="C218" s="17"/>
      <c r="D218" s="17"/>
    </row>
    <row r="219" spans="2:4" hidden="1">
      <c r="B219" s="17">
        <f t="shared" si="4"/>
        <v>6.21875</v>
      </c>
      <c r="C219" s="17"/>
      <c r="D219" s="17"/>
    </row>
    <row r="220" spans="2:4" hidden="1">
      <c r="B220" s="17">
        <f t="shared" si="4"/>
        <v>6.25</v>
      </c>
      <c r="C220" s="17"/>
      <c r="D220" s="17"/>
    </row>
    <row r="221" spans="2:4" hidden="1">
      <c r="B221" s="17">
        <f t="shared" si="4"/>
        <v>6.28125</v>
      </c>
      <c r="C221" s="17"/>
      <c r="D221" s="17"/>
    </row>
    <row r="222" spans="2:4" hidden="1">
      <c r="B222" s="17">
        <f t="shared" si="4"/>
        <v>6.3125</v>
      </c>
      <c r="C222" s="17"/>
      <c r="D222" s="17"/>
    </row>
    <row r="223" spans="2:4" hidden="1">
      <c r="B223" s="17">
        <f t="shared" si="4"/>
        <v>6.34375</v>
      </c>
      <c r="C223" s="17"/>
      <c r="D223" s="17"/>
    </row>
    <row r="224" spans="2:4" hidden="1">
      <c r="B224" s="17">
        <f t="shared" si="4"/>
        <v>6.375</v>
      </c>
      <c r="C224" s="17"/>
      <c r="D224" s="17"/>
    </row>
    <row r="225" spans="2:4" hidden="1">
      <c r="B225" s="17">
        <f t="shared" si="4"/>
        <v>6.40625</v>
      </c>
      <c r="C225" s="17"/>
      <c r="D225" s="17"/>
    </row>
    <row r="226" spans="2:4" hidden="1">
      <c r="B226" s="17">
        <f t="shared" si="4"/>
        <v>6.4375</v>
      </c>
      <c r="C226" s="17"/>
      <c r="D226" s="17"/>
    </row>
    <row r="227" spans="2:4" hidden="1">
      <c r="B227" s="17">
        <f t="shared" si="4"/>
        <v>6.46875</v>
      </c>
      <c r="C227" s="17"/>
      <c r="D227" s="17"/>
    </row>
    <row r="228" spans="2:4" hidden="1">
      <c r="B228" s="17">
        <f t="shared" si="4"/>
        <v>6.5</v>
      </c>
      <c r="C228" s="17"/>
      <c r="D228" s="17"/>
    </row>
    <row r="229" spans="2:4" hidden="1">
      <c r="B229" s="17">
        <f t="shared" si="4"/>
        <v>6.53125</v>
      </c>
      <c r="C229" s="17"/>
      <c r="D229" s="17"/>
    </row>
    <row r="230" spans="2:4" hidden="1">
      <c r="B230" s="17">
        <f t="shared" si="4"/>
        <v>6.5625</v>
      </c>
      <c r="C230" s="17"/>
      <c r="D230" s="17"/>
    </row>
    <row r="231" spans="2:4" hidden="1">
      <c r="B231" s="17">
        <f t="shared" si="4"/>
        <v>6.59375</v>
      </c>
      <c r="C231" s="17"/>
      <c r="D231" s="17"/>
    </row>
    <row r="232" spans="2:4" hidden="1">
      <c r="B232" s="17">
        <f t="shared" si="4"/>
        <v>6.625</v>
      </c>
      <c r="C232" s="17"/>
      <c r="D232" s="17"/>
    </row>
    <row r="233" spans="2:4" hidden="1">
      <c r="B233" s="17">
        <f t="shared" si="4"/>
        <v>6.65625</v>
      </c>
      <c r="C233" s="17"/>
      <c r="D233" s="17"/>
    </row>
    <row r="234" spans="2:4" hidden="1">
      <c r="B234" s="17">
        <f t="shared" si="4"/>
        <v>6.6875</v>
      </c>
      <c r="C234" s="17"/>
      <c r="D234" s="17"/>
    </row>
    <row r="235" spans="2:4" hidden="1">
      <c r="B235" s="17">
        <f t="shared" si="4"/>
        <v>6.71875</v>
      </c>
      <c r="C235" s="17"/>
      <c r="D235" s="17"/>
    </row>
    <row r="236" spans="2:4" hidden="1">
      <c r="B236" s="17">
        <f t="shared" si="4"/>
        <v>6.75</v>
      </c>
      <c r="C236" s="17"/>
      <c r="D236" s="17"/>
    </row>
    <row r="237" spans="2:4" hidden="1">
      <c r="B237" s="17">
        <f t="shared" si="4"/>
        <v>6.78125</v>
      </c>
      <c r="C237" s="17"/>
      <c r="D237" s="17"/>
    </row>
    <row r="238" spans="2:4" hidden="1">
      <c r="B238" s="17">
        <f t="shared" si="4"/>
        <v>6.8125</v>
      </c>
      <c r="C238" s="17"/>
      <c r="D238" s="17"/>
    </row>
    <row r="239" spans="2:4" hidden="1">
      <c r="B239" s="17">
        <f t="shared" si="4"/>
        <v>6.84375</v>
      </c>
      <c r="C239" s="17"/>
      <c r="D239" s="17"/>
    </row>
    <row r="240" spans="2:4" hidden="1">
      <c r="B240" s="17">
        <f t="shared" si="4"/>
        <v>6.875</v>
      </c>
      <c r="C240" s="17"/>
      <c r="D240" s="17"/>
    </row>
    <row r="241" spans="2:4" hidden="1">
      <c r="B241" s="17">
        <f t="shared" si="4"/>
        <v>6.90625</v>
      </c>
      <c r="C241" s="17"/>
      <c r="D241" s="17"/>
    </row>
    <row r="242" spans="2:4" hidden="1">
      <c r="B242" s="17">
        <f t="shared" si="4"/>
        <v>6.9375</v>
      </c>
      <c r="C242" s="17"/>
      <c r="D242" s="17"/>
    </row>
    <row r="243" spans="2:4" hidden="1">
      <c r="B243" s="17">
        <f t="shared" si="4"/>
        <v>6.96875</v>
      </c>
      <c r="C243" s="17"/>
      <c r="D243" s="17"/>
    </row>
    <row r="244" spans="2:4" hidden="1">
      <c r="B244" s="17">
        <f t="shared" si="4"/>
        <v>7</v>
      </c>
      <c r="C244" s="17"/>
      <c r="D244" s="17"/>
    </row>
    <row r="245" spans="2:4" hidden="1">
      <c r="B245" s="17">
        <f t="shared" si="4"/>
        <v>7.03125</v>
      </c>
      <c r="C245" s="17"/>
      <c r="D245" s="17"/>
    </row>
    <row r="246" spans="2:4" hidden="1">
      <c r="B246" s="17">
        <f t="shared" si="4"/>
        <v>7.0625</v>
      </c>
      <c r="C246" s="17"/>
      <c r="D246" s="17"/>
    </row>
    <row r="247" spans="2:4" hidden="1">
      <c r="B247" s="17">
        <f t="shared" si="4"/>
        <v>7.09375</v>
      </c>
      <c r="C247" s="17"/>
      <c r="D247" s="17"/>
    </row>
    <row r="248" spans="2:4" hidden="1">
      <c r="B248" s="17">
        <f t="shared" si="4"/>
        <v>7.125</v>
      </c>
      <c r="C248" s="17"/>
      <c r="D248" s="17"/>
    </row>
    <row r="249" spans="2:4" hidden="1">
      <c r="B249" s="17">
        <f t="shared" si="4"/>
        <v>7.15625</v>
      </c>
      <c r="C249" s="17"/>
      <c r="D249" s="17"/>
    </row>
    <row r="250" spans="2:4" hidden="1">
      <c r="B250" s="17">
        <f t="shared" si="4"/>
        <v>7.1875</v>
      </c>
      <c r="C250" s="17"/>
      <c r="D250" s="17"/>
    </row>
    <row r="251" spans="2:4" hidden="1">
      <c r="B251" s="17">
        <f t="shared" si="4"/>
        <v>7.21875</v>
      </c>
      <c r="C251" s="17"/>
      <c r="D251" s="17"/>
    </row>
    <row r="252" spans="2:4" hidden="1">
      <c r="B252" s="17">
        <f t="shared" si="4"/>
        <v>7.25</v>
      </c>
      <c r="C252" s="17"/>
      <c r="D252" s="17"/>
    </row>
    <row r="253" spans="2:4" hidden="1">
      <c r="B253" s="17">
        <f t="shared" si="4"/>
        <v>7.28125</v>
      </c>
      <c r="C253" s="17"/>
      <c r="D253" s="17"/>
    </row>
    <row r="254" spans="2:4" hidden="1">
      <c r="B254" s="17">
        <f t="shared" si="4"/>
        <v>7.3125</v>
      </c>
      <c r="C254" s="17"/>
      <c r="D254" s="17"/>
    </row>
    <row r="255" spans="2:4" hidden="1">
      <c r="B255" s="17">
        <f t="shared" si="4"/>
        <v>7.34375</v>
      </c>
      <c r="C255" s="17"/>
      <c r="D255" s="17"/>
    </row>
    <row r="256" spans="2:4" hidden="1">
      <c r="B256" s="17">
        <f t="shared" si="4"/>
        <v>7.375</v>
      </c>
      <c r="C256" s="17"/>
      <c r="D256" s="17"/>
    </row>
    <row r="257" spans="2:4" hidden="1">
      <c r="B257" s="17">
        <f t="shared" si="4"/>
        <v>7.40625</v>
      </c>
      <c r="C257" s="17"/>
      <c r="D257" s="17"/>
    </row>
    <row r="258" spans="2:4" hidden="1">
      <c r="B258" s="17">
        <f t="shared" si="4"/>
        <v>7.4375</v>
      </c>
      <c r="C258" s="17"/>
      <c r="D258" s="17"/>
    </row>
    <row r="259" spans="2:4" hidden="1">
      <c r="B259" s="17">
        <f t="shared" si="4"/>
        <v>7.46875</v>
      </c>
      <c r="C259" s="17"/>
      <c r="D259" s="17"/>
    </row>
    <row r="260" spans="2:4" hidden="1">
      <c r="B260" s="17">
        <f t="shared" si="4"/>
        <v>7.5</v>
      </c>
      <c r="C260" s="17"/>
      <c r="D260" s="17"/>
    </row>
    <row r="261" spans="2:4" hidden="1">
      <c r="B261" s="17">
        <f t="shared" si="4"/>
        <v>7.53125</v>
      </c>
      <c r="C261" s="17"/>
      <c r="D261" s="17"/>
    </row>
    <row r="262" spans="2:4" hidden="1">
      <c r="B262" s="17">
        <f t="shared" si="4"/>
        <v>7.5625</v>
      </c>
      <c r="C262" s="17"/>
      <c r="D262" s="17"/>
    </row>
    <row r="263" spans="2:4" hidden="1">
      <c r="B263" s="17">
        <f t="shared" si="4"/>
        <v>7.59375</v>
      </c>
      <c r="C263" s="17"/>
      <c r="D263" s="17"/>
    </row>
    <row r="264" spans="2:4" hidden="1">
      <c r="B264" s="17">
        <f t="shared" si="4"/>
        <v>7.625</v>
      </c>
      <c r="C264" s="17"/>
      <c r="D264" s="17"/>
    </row>
    <row r="265" spans="2:4" hidden="1">
      <c r="B265" s="17">
        <f t="shared" si="4"/>
        <v>7.65625</v>
      </c>
      <c r="C265" s="17"/>
      <c r="D265" s="17"/>
    </row>
    <row r="266" spans="2:4" hidden="1">
      <c r="B266" s="17">
        <f t="shared" si="4"/>
        <v>7.6875</v>
      </c>
      <c r="C266" s="17"/>
      <c r="D266" s="17"/>
    </row>
    <row r="267" spans="2:4" hidden="1">
      <c r="B267" s="17">
        <f t="shared" si="4"/>
        <v>7.71875</v>
      </c>
      <c r="C267" s="17"/>
      <c r="D267" s="17"/>
    </row>
    <row r="268" spans="2:4" hidden="1">
      <c r="B268" s="17">
        <f t="shared" si="4"/>
        <v>7.75</v>
      </c>
      <c r="C268" s="17"/>
      <c r="D268" s="17"/>
    </row>
    <row r="269" spans="2:4" hidden="1">
      <c r="B269" s="17">
        <f t="shared" si="4"/>
        <v>7.78125</v>
      </c>
      <c r="C269" s="17"/>
      <c r="D269" s="17"/>
    </row>
    <row r="270" spans="2:4" hidden="1">
      <c r="B270" s="17">
        <f t="shared" si="4"/>
        <v>7.8125</v>
      </c>
      <c r="C270" s="17"/>
      <c r="D270" s="17"/>
    </row>
    <row r="271" spans="2:4" hidden="1">
      <c r="B271" s="17">
        <f t="shared" si="4"/>
        <v>7.84375</v>
      </c>
      <c r="C271" s="17"/>
      <c r="D271" s="17"/>
    </row>
    <row r="272" spans="2:4" hidden="1">
      <c r="B272" s="17">
        <f t="shared" si="4"/>
        <v>7.875</v>
      </c>
      <c r="C272" s="17"/>
      <c r="D272" s="17"/>
    </row>
    <row r="273" spans="2:4" hidden="1">
      <c r="B273" s="17">
        <f t="shared" si="4"/>
        <v>7.90625</v>
      </c>
      <c r="C273" s="17"/>
      <c r="D273" s="17"/>
    </row>
    <row r="274" spans="2:4" hidden="1">
      <c r="B274" s="17">
        <f t="shared" si="4"/>
        <v>7.9375</v>
      </c>
      <c r="C274" s="17"/>
      <c r="D274" s="17"/>
    </row>
    <row r="275" spans="2:4" hidden="1">
      <c r="B275" s="17">
        <f t="shared" si="4"/>
        <v>7.96875</v>
      </c>
      <c r="C275" s="17"/>
      <c r="D275" s="17"/>
    </row>
    <row r="276" spans="2:4" hidden="1">
      <c r="B276" s="17">
        <f t="shared" si="4"/>
        <v>8</v>
      </c>
      <c r="C276" s="17"/>
      <c r="D276" s="17"/>
    </row>
    <row r="277" spans="2:4" hidden="1">
      <c r="B277" s="17">
        <f t="shared" si="4"/>
        <v>8.03125</v>
      </c>
      <c r="C277" s="17"/>
      <c r="D277" s="17"/>
    </row>
    <row r="278" spans="2:4" hidden="1">
      <c r="B278" s="17">
        <f t="shared" si="4"/>
        <v>8.0625</v>
      </c>
      <c r="C278" s="17"/>
      <c r="D278" s="17"/>
    </row>
    <row r="279" spans="2:4" hidden="1">
      <c r="B279" s="17">
        <f t="shared" si="4"/>
        <v>8.09375</v>
      </c>
      <c r="C279" s="17"/>
      <c r="D279" s="17"/>
    </row>
    <row r="280" spans="2:4" hidden="1">
      <c r="B280" s="17">
        <f t="shared" ref="B280:B343" si="5">+B279+(1/32)</f>
        <v>8.125</v>
      </c>
      <c r="C280" s="17"/>
      <c r="D280" s="17"/>
    </row>
    <row r="281" spans="2:4" hidden="1">
      <c r="B281" s="17">
        <f t="shared" si="5"/>
        <v>8.15625</v>
      </c>
      <c r="C281" s="17"/>
      <c r="D281" s="17"/>
    </row>
    <row r="282" spans="2:4" hidden="1">
      <c r="B282" s="17">
        <f t="shared" si="5"/>
        <v>8.1875</v>
      </c>
      <c r="C282" s="17"/>
      <c r="D282" s="17"/>
    </row>
    <row r="283" spans="2:4" hidden="1">
      <c r="B283" s="17">
        <f t="shared" si="5"/>
        <v>8.21875</v>
      </c>
      <c r="C283" s="17"/>
      <c r="D283" s="17"/>
    </row>
    <row r="284" spans="2:4" hidden="1">
      <c r="B284" s="17">
        <f t="shared" si="5"/>
        <v>8.25</v>
      </c>
      <c r="C284" s="17"/>
      <c r="D284" s="17"/>
    </row>
    <row r="285" spans="2:4" hidden="1">
      <c r="B285" s="17">
        <f t="shared" si="5"/>
        <v>8.28125</v>
      </c>
      <c r="C285" s="17"/>
      <c r="D285" s="17"/>
    </row>
    <row r="286" spans="2:4" hidden="1">
      <c r="B286" s="17">
        <f t="shared" si="5"/>
        <v>8.3125</v>
      </c>
      <c r="C286" s="17"/>
      <c r="D286" s="17"/>
    </row>
    <row r="287" spans="2:4" hidden="1">
      <c r="B287" s="17">
        <f t="shared" si="5"/>
        <v>8.34375</v>
      </c>
      <c r="C287" s="17"/>
      <c r="D287" s="17"/>
    </row>
    <row r="288" spans="2:4" hidden="1">
      <c r="B288" s="17">
        <f t="shared" si="5"/>
        <v>8.375</v>
      </c>
      <c r="C288" s="17"/>
      <c r="D288" s="17"/>
    </row>
    <row r="289" spans="2:4" hidden="1">
      <c r="B289" s="17">
        <f t="shared" si="5"/>
        <v>8.40625</v>
      </c>
      <c r="C289" s="17"/>
      <c r="D289" s="17"/>
    </row>
    <row r="290" spans="2:4" hidden="1">
      <c r="B290" s="17">
        <f t="shared" si="5"/>
        <v>8.4375</v>
      </c>
      <c r="C290" s="17"/>
      <c r="D290" s="17"/>
    </row>
    <row r="291" spans="2:4" hidden="1">
      <c r="B291" s="17">
        <f t="shared" si="5"/>
        <v>8.46875</v>
      </c>
      <c r="C291" s="17"/>
      <c r="D291" s="17"/>
    </row>
    <row r="292" spans="2:4" hidden="1">
      <c r="B292" s="17">
        <f t="shared" si="5"/>
        <v>8.5</v>
      </c>
      <c r="C292" s="17"/>
      <c r="D292" s="17"/>
    </row>
    <row r="293" spans="2:4" hidden="1">
      <c r="B293" s="17">
        <f t="shared" si="5"/>
        <v>8.53125</v>
      </c>
      <c r="C293" s="17"/>
      <c r="D293" s="17"/>
    </row>
    <row r="294" spans="2:4" hidden="1">
      <c r="B294" s="17">
        <f t="shared" si="5"/>
        <v>8.5625</v>
      </c>
      <c r="C294" s="17"/>
      <c r="D294" s="17"/>
    </row>
    <row r="295" spans="2:4" hidden="1">
      <c r="B295" s="17">
        <f t="shared" si="5"/>
        <v>8.59375</v>
      </c>
      <c r="C295" s="17"/>
      <c r="D295" s="17"/>
    </row>
    <row r="296" spans="2:4" hidden="1">
      <c r="B296" s="17">
        <f t="shared" si="5"/>
        <v>8.625</v>
      </c>
      <c r="C296" s="17"/>
      <c r="D296" s="17"/>
    </row>
    <row r="297" spans="2:4" hidden="1">
      <c r="B297" s="17">
        <f t="shared" si="5"/>
        <v>8.65625</v>
      </c>
      <c r="C297" s="17"/>
      <c r="D297" s="17"/>
    </row>
    <row r="298" spans="2:4" hidden="1">
      <c r="B298" s="17">
        <f t="shared" si="5"/>
        <v>8.6875</v>
      </c>
      <c r="C298" s="17"/>
      <c r="D298" s="17"/>
    </row>
    <row r="299" spans="2:4" hidden="1">
      <c r="B299" s="17">
        <f t="shared" si="5"/>
        <v>8.71875</v>
      </c>
      <c r="C299" s="17"/>
      <c r="D299" s="17"/>
    </row>
    <row r="300" spans="2:4" hidden="1">
      <c r="B300" s="17">
        <f t="shared" si="5"/>
        <v>8.75</v>
      </c>
      <c r="C300" s="17"/>
      <c r="D300" s="17"/>
    </row>
    <row r="301" spans="2:4" hidden="1">
      <c r="B301" s="17">
        <f t="shared" si="5"/>
        <v>8.78125</v>
      </c>
      <c r="C301" s="17"/>
      <c r="D301" s="17"/>
    </row>
    <row r="302" spans="2:4" hidden="1">
      <c r="B302" s="17">
        <f t="shared" si="5"/>
        <v>8.8125</v>
      </c>
      <c r="C302" s="17"/>
      <c r="D302" s="17"/>
    </row>
    <row r="303" spans="2:4" hidden="1">
      <c r="B303" s="17">
        <f t="shared" si="5"/>
        <v>8.84375</v>
      </c>
      <c r="C303" s="17"/>
      <c r="D303" s="17"/>
    </row>
    <row r="304" spans="2:4" hidden="1">
      <c r="B304" s="17">
        <f t="shared" si="5"/>
        <v>8.875</v>
      </c>
      <c r="C304" s="17"/>
      <c r="D304" s="17"/>
    </row>
    <row r="305" spans="2:4" hidden="1">
      <c r="B305" s="17">
        <f t="shared" si="5"/>
        <v>8.90625</v>
      </c>
      <c r="C305" s="17"/>
      <c r="D305" s="17"/>
    </row>
    <row r="306" spans="2:4" hidden="1">
      <c r="B306" s="17">
        <f t="shared" si="5"/>
        <v>8.9375</v>
      </c>
      <c r="C306" s="17"/>
      <c r="D306" s="17"/>
    </row>
    <row r="307" spans="2:4" hidden="1">
      <c r="B307" s="17">
        <f t="shared" si="5"/>
        <v>8.96875</v>
      </c>
      <c r="C307" s="17"/>
      <c r="D307" s="17"/>
    </row>
    <row r="308" spans="2:4" hidden="1">
      <c r="B308" s="17">
        <f t="shared" si="5"/>
        <v>9</v>
      </c>
      <c r="C308" s="17"/>
      <c r="D308" s="17"/>
    </row>
    <row r="309" spans="2:4" hidden="1">
      <c r="B309" s="17">
        <f t="shared" si="5"/>
        <v>9.03125</v>
      </c>
      <c r="C309" s="17"/>
      <c r="D309" s="17"/>
    </row>
    <row r="310" spans="2:4" hidden="1">
      <c r="B310" s="17">
        <f t="shared" si="5"/>
        <v>9.0625</v>
      </c>
      <c r="C310" s="17"/>
      <c r="D310" s="17"/>
    </row>
    <row r="311" spans="2:4" hidden="1">
      <c r="B311" s="17">
        <f t="shared" si="5"/>
        <v>9.09375</v>
      </c>
      <c r="C311" s="17"/>
      <c r="D311" s="17"/>
    </row>
    <row r="312" spans="2:4" hidden="1">
      <c r="B312" s="17">
        <f t="shared" si="5"/>
        <v>9.125</v>
      </c>
      <c r="C312" s="17"/>
      <c r="D312" s="17"/>
    </row>
    <row r="313" spans="2:4" hidden="1">
      <c r="B313" s="17">
        <f t="shared" si="5"/>
        <v>9.15625</v>
      </c>
      <c r="C313" s="17"/>
      <c r="D313" s="17"/>
    </row>
    <row r="314" spans="2:4" hidden="1">
      <c r="B314" s="17">
        <f t="shared" si="5"/>
        <v>9.1875</v>
      </c>
      <c r="C314" s="17"/>
      <c r="D314" s="17"/>
    </row>
    <row r="315" spans="2:4" hidden="1">
      <c r="B315" s="17">
        <f t="shared" si="5"/>
        <v>9.21875</v>
      </c>
      <c r="C315" s="17"/>
      <c r="D315" s="17"/>
    </row>
    <row r="316" spans="2:4" hidden="1">
      <c r="B316" s="17">
        <f t="shared" si="5"/>
        <v>9.25</v>
      </c>
      <c r="C316" s="17"/>
      <c r="D316" s="17"/>
    </row>
    <row r="317" spans="2:4" hidden="1">
      <c r="B317" s="17">
        <f t="shared" si="5"/>
        <v>9.28125</v>
      </c>
      <c r="C317" s="17"/>
      <c r="D317" s="17"/>
    </row>
    <row r="318" spans="2:4" hidden="1">
      <c r="B318" s="17">
        <f t="shared" si="5"/>
        <v>9.3125</v>
      </c>
      <c r="C318" s="17"/>
      <c r="D318" s="17"/>
    </row>
    <row r="319" spans="2:4" hidden="1">
      <c r="B319" s="17">
        <f t="shared" si="5"/>
        <v>9.34375</v>
      </c>
      <c r="C319" s="17"/>
      <c r="D319" s="17"/>
    </row>
    <row r="320" spans="2:4" hidden="1">
      <c r="B320" s="17">
        <f t="shared" si="5"/>
        <v>9.375</v>
      </c>
      <c r="C320" s="17"/>
      <c r="D320" s="17"/>
    </row>
    <row r="321" spans="2:4" hidden="1">
      <c r="B321" s="17">
        <f t="shared" si="5"/>
        <v>9.40625</v>
      </c>
      <c r="C321" s="17"/>
      <c r="D321" s="17"/>
    </row>
    <row r="322" spans="2:4" hidden="1">
      <c r="B322" s="17">
        <f t="shared" si="5"/>
        <v>9.4375</v>
      </c>
      <c r="C322" s="17"/>
      <c r="D322" s="17"/>
    </row>
    <row r="323" spans="2:4" hidden="1">
      <c r="B323" s="17">
        <f t="shared" si="5"/>
        <v>9.46875</v>
      </c>
      <c r="C323" s="17"/>
      <c r="D323" s="17"/>
    </row>
    <row r="324" spans="2:4" hidden="1">
      <c r="B324" s="17">
        <f t="shared" si="5"/>
        <v>9.5</v>
      </c>
      <c r="C324" s="17"/>
      <c r="D324" s="17"/>
    </row>
    <row r="325" spans="2:4" hidden="1">
      <c r="B325" s="17">
        <f t="shared" si="5"/>
        <v>9.53125</v>
      </c>
      <c r="C325" s="17"/>
      <c r="D325" s="17"/>
    </row>
    <row r="326" spans="2:4" hidden="1">
      <c r="B326" s="17">
        <f t="shared" si="5"/>
        <v>9.5625</v>
      </c>
      <c r="C326" s="17"/>
      <c r="D326" s="17"/>
    </row>
    <row r="327" spans="2:4" hidden="1">
      <c r="B327" s="17">
        <f t="shared" si="5"/>
        <v>9.59375</v>
      </c>
      <c r="C327" s="17"/>
      <c r="D327" s="17"/>
    </row>
    <row r="328" spans="2:4" hidden="1">
      <c r="B328" s="17">
        <f t="shared" si="5"/>
        <v>9.625</v>
      </c>
      <c r="C328" s="17"/>
      <c r="D328" s="17"/>
    </row>
    <row r="329" spans="2:4" hidden="1">
      <c r="B329" s="17">
        <f t="shared" si="5"/>
        <v>9.65625</v>
      </c>
      <c r="C329" s="17"/>
      <c r="D329" s="17"/>
    </row>
    <row r="330" spans="2:4" hidden="1">
      <c r="B330" s="17">
        <f t="shared" si="5"/>
        <v>9.6875</v>
      </c>
      <c r="C330" s="17"/>
      <c r="D330" s="17"/>
    </row>
    <row r="331" spans="2:4" hidden="1">
      <c r="B331" s="17">
        <f t="shared" si="5"/>
        <v>9.71875</v>
      </c>
      <c r="C331" s="17"/>
      <c r="D331" s="17"/>
    </row>
    <row r="332" spans="2:4" hidden="1">
      <c r="B332" s="17">
        <f t="shared" si="5"/>
        <v>9.75</v>
      </c>
      <c r="C332" s="17"/>
      <c r="D332" s="17"/>
    </row>
    <row r="333" spans="2:4" hidden="1">
      <c r="B333" s="17">
        <f t="shared" si="5"/>
        <v>9.78125</v>
      </c>
      <c r="C333" s="17"/>
      <c r="D333" s="17"/>
    </row>
    <row r="334" spans="2:4" hidden="1">
      <c r="B334" s="17">
        <f t="shared" si="5"/>
        <v>9.8125</v>
      </c>
      <c r="C334" s="17"/>
      <c r="D334" s="17"/>
    </row>
    <row r="335" spans="2:4" hidden="1">
      <c r="B335" s="17">
        <f t="shared" si="5"/>
        <v>9.84375</v>
      </c>
      <c r="C335" s="17"/>
      <c r="D335" s="17"/>
    </row>
    <row r="336" spans="2:4" hidden="1">
      <c r="B336" s="17">
        <f t="shared" si="5"/>
        <v>9.875</v>
      </c>
      <c r="C336" s="17"/>
      <c r="D336" s="17"/>
    </row>
    <row r="337" spans="2:4" hidden="1">
      <c r="B337" s="17">
        <f t="shared" si="5"/>
        <v>9.90625</v>
      </c>
      <c r="C337" s="17"/>
      <c r="D337" s="17"/>
    </row>
    <row r="338" spans="2:4" hidden="1">
      <c r="B338" s="17">
        <f t="shared" si="5"/>
        <v>9.9375</v>
      </c>
      <c r="C338" s="17"/>
      <c r="D338" s="17"/>
    </row>
    <row r="339" spans="2:4" hidden="1">
      <c r="B339" s="17">
        <f t="shared" si="5"/>
        <v>9.96875</v>
      </c>
      <c r="C339" s="17"/>
      <c r="D339" s="17"/>
    </row>
    <row r="340" spans="2:4" hidden="1">
      <c r="B340" s="17">
        <f t="shared" si="5"/>
        <v>10</v>
      </c>
      <c r="C340" s="17"/>
      <c r="D340" s="17"/>
    </row>
    <row r="341" spans="2:4" hidden="1">
      <c r="B341" s="17">
        <f t="shared" si="5"/>
        <v>10.03125</v>
      </c>
      <c r="C341" s="17"/>
      <c r="D341" s="17"/>
    </row>
    <row r="342" spans="2:4" hidden="1">
      <c r="B342" s="17">
        <f t="shared" si="5"/>
        <v>10.0625</v>
      </c>
      <c r="C342" s="17"/>
      <c r="D342" s="17"/>
    </row>
    <row r="343" spans="2:4" hidden="1">
      <c r="B343" s="17">
        <f t="shared" si="5"/>
        <v>10.09375</v>
      </c>
      <c r="C343" s="17"/>
      <c r="D343" s="17"/>
    </row>
    <row r="344" spans="2:4" hidden="1">
      <c r="B344" s="17">
        <f t="shared" ref="B344:B407" si="6">+B343+(1/32)</f>
        <v>10.125</v>
      </c>
      <c r="C344" s="17"/>
      <c r="D344" s="17"/>
    </row>
    <row r="345" spans="2:4" hidden="1">
      <c r="B345" s="17">
        <f t="shared" si="6"/>
        <v>10.15625</v>
      </c>
      <c r="C345" s="17"/>
      <c r="D345" s="17"/>
    </row>
    <row r="346" spans="2:4" hidden="1">
      <c r="B346" s="17">
        <f t="shared" si="6"/>
        <v>10.1875</v>
      </c>
      <c r="C346" s="17"/>
      <c r="D346" s="17"/>
    </row>
    <row r="347" spans="2:4" hidden="1">
      <c r="B347" s="17">
        <f t="shared" si="6"/>
        <v>10.21875</v>
      </c>
      <c r="C347" s="17"/>
      <c r="D347" s="17"/>
    </row>
    <row r="348" spans="2:4" hidden="1">
      <c r="B348" s="17">
        <f t="shared" si="6"/>
        <v>10.25</v>
      </c>
      <c r="C348" s="17"/>
      <c r="D348" s="17"/>
    </row>
    <row r="349" spans="2:4" hidden="1">
      <c r="B349" s="17">
        <f t="shared" si="6"/>
        <v>10.28125</v>
      </c>
      <c r="C349" s="17"/>
      <c r="D349" s="17"/>
    </row>
    <row r="350" spans="2:4" hidden="1">
      <c r="B350" s="17">
        <f t="shared" si="6"/>
        <v>10.3125</v>
      </c>
      <c r="C350" s="17"/>
      <c r="D350" s="17"/>
    </row>
    <row r="351" spans="2:4" hidden="1">
      <c r="B351" s="17">
        <f t="shared" si="6"/>
        <v>10.34375</v>
      </c>
      <c r="C351" s="17"/>
      <c r="D351" s="17"/>
    </row>
    <row r="352" spans="2:4" hidden="1">
      <c r="B352" s="17">
        <f t="shared" si="6"/>
        <v>10.375</v>
      </c>
      <c r="C352" s="17"/>
      <c r="D352" s="17"/>
    </row>
    <row r="353" spans="2:4" hidden="1">
      <c r="B353" s="17">
        <f t="shared" si="6"/>
        <v>10.40625</v>
      </c>
      <c r="C353" s="17"/>
      <c r="D353" s="17"/>
    </row>
    <row r="354" spans="2:4" hidden="1">
      <c r="B354" s="17">
        <f t="shared" si="6"/>
        <v>10.4375</v>
      </c>
      <c r="C354" s="17"/>
      <c r="D354" s="17"/>
    </row>
    <row r="355" spans="2:4" hidden="1">
      <c r="B355" s="17">
        <f t="shared" si="6"/>
        <v>10.46875</v>
      </c>
      <c r="C355" s="17"/>
      <c r="D355" s="17"/>
    </row>
    <row r="356" spans="2:4" hidden="1">
      <c r="B356" s="17">
        <f t="shared" si="6"/>
        <v>10.5</v>
      </c>
      <c r="C356" s="17"/>
      <c r="D356" s="17"/>
    </row>
    <row r="357" spans="2:4" hidden="1">
      <c r="B357" s="17">
        <f t="shared" si="6"/>
        <v>10.53125</v>
      </c>
      <c r="C357" s="17"/>
      <c r="D357" s="17"/>
    </row>
    <row r="358" spans="2:4" hidden="1">
      <c r="B358" s="17">
        <f t="shared" si="6"/>
        <v>10.5625</v>
      </c>
      <c r="C358" s="17"/>
      <c r="D358" s="17"/>
    </row>
    <row r="359" spans="2:4" hidden="1">
      <c r="B359" s="17">
        <f t="shared" si="6"/>
        <v>10.59375</v>
      </c>
      <c r="C359" s="17"/>
      <c r="D359" s="17"/>
    </row>
    <row r="360" spans="2:4" hidden="1">
      <c r="B360" s="17">
        <f t="shared" si="6"/>
        <v>10.625</v>
      </c>
      <c r="C360" s="17"/>
      <c r="D360" s="17"/>
    </row>
    <row r="361" spans="2:4" hidden="1">
      <c r="B361" s="17">
        <f t="shared" si="6"/>
        <v>10.65625</v>
      </c>
      <c r="C361" s="17"/>
      <c r="D361" s="17"/>
    </row>
    <row r="362" spans="2:4" hidden="1">
      <c r="B362" s="17">
        <f t="shared" si="6"/>
        <v>10.6875</v>
      </c>
      <c r="C362" s="17"/>
      <c r="D362" s="17"/>
    </row>
    <row r="363" spans="2:4" hidden="1">
      <c r="B363" s="17">
        <f t="shared" si="6"/>
        <v>10.71875</v>
      </c>
      <c r="C363" s="17"/>
      <c r="D363" s="17"/>
    </row>
    <row r="364" spans="2:4" hidden="1">
      <c r="B364" s="17">
        <f t="shared" si="6"/>
        <v>10.75</v>
      </c>
      <c r="C364" s="17"/>
      <c r="D364" s="17"/>
    </row>
    <row r="365" spans="2:4" hidden="1">
      <c r="B365" s="17">
        <f t="shared" si="6"/>
        <v>10.78125</v>
      </c>
      <c r="C365" s="17"/>
      <c r="D365" s="17"/>
    </row>
    <row r="366" spans="2:4" hidden="1">
      <c r="B366" s="17">
        <f t="shared" si="6"/>
        <v>10.8125</v>
      </c>
      <c r="C366" s="17"/>
      <c r="D366" s="17"/>
    </row>
    <row r="367" spans="2:4" hidden="1">
      <c r="B367" s="17">
        <f t="shared" si="6"/>
        <v>10.84375</v>
      </c>
      <c r="C367" s="17"/>
      <c r="D367" s="17"/>
    </row>
    <row r="368" spans="2:4" hidden="1">
      <c r="B368" s="17">
        <f t="shared" si="6"/>
        <v>10.875</v>
      </c>
      <c r="C368" s="17"/>
      <c r="D368" s="17"/>
    </row>
    <row r="369" spans="2:4" hidden="1">
      <c r="B369" s="17">
        <f t="shared" si="6"/>
        <v>10.90625</v>
      </c>
      <c r="C369" s="17"/>
      <c r="D369" s="17"/>
    </row>
    <row r="370" spans="2:4" hidden="1">
      <c r="B370" s="17">
        <f t="shared" si="6"/>
        <v>10.9375</v>
      </c>
      <c r="C370" s="17"/>
      <c r="D370" s="17"/>
    </row>
    <row r="371" spans="2:4" hidden="1">
      <c r="B371" s="17">
        <f t="shared" si="6"/>
        <v>10.96875</v>
      </c>
      <c r="C371" s="17"/>
      <c r="D371" s="17"/>
    </row>
    <row r="372" spans="2:4" hidden="1">
      <c r="B372" s="17">
        <f t="shared" si="6"/>
        <v>11</v>
      </c>
      <c r="C372" s="17"/>
      <c r="D372" s="17"/>
    </row>
    <row r="373" spans="2:4" hidden="1">
      <c r="B373" s="17">
        <f t="shared" si="6"/>
        <v>11.03125</v>
      </c>
      <c r="C373" s="17"/>
      <c r="D373" s="17"/>
    </row>
    <row r="374" spans="2:4" hidden="1">
      <c r="B374" s="17">
        <f t="shared" si="6"/>
        <v>11.0625</v>
      </c>
      <c r="C374" s="17"/>
      <c r="D374" s="17"/>
    </row>
    <row r="375" spans="2:4" hidden="1">
      <c r="B375" s="17">
        <f t="shared" si="6"/>
        <v>11.09375</v>
      </c>
      <c r="C375" s="17"/>
      <c r="D375" s="17"/>
    </row>
    <row r="376" spans="2:4" hidden="1">
      <c r="B376" s="17">
        <f t="shared" si="6"/>
        <v>11.125</v>
      </c>
      <c r="C376" s="17"/>
      <c r="D376" s="17"/>
    </row>
    <row r="377" spans="2:4" hidden="1">
      <c r="B377" s="17">
        <f t="shared" si="6"/>
        <v>11.15625</v>
      </c>
      <c r="C377" s="17"/>
      <c r="D377" s="17"/>
    </row>
    <row r="378" spans="2:4" hidden="1">
      <c r="B378" s="17">
        <f t="shared" si="6"/>
        <v>11.1875</v>
      </c>
      <c r="C378" s="17"/>
      <c r="D378" s="17"/>
    </row>
    <row r="379" spans="2:4" hidden="1">
      <c r="B379" s="17">
        <f t="shared" si="6"/>
        <v>11.21875</v>
      </c>
      <c r="C379" s="17"/>
      <c r="D379" s="17"/>
    </row>
    <row r="380" spans="2:4" hidden="1">
      <c r="B380" s="17">
        <f t="shared" si="6"/>
        <v>11.25</v>
      </c>
      <c r="C380" s="17"/>
      <c r="D380" s="17"/>
    </row>
    <row r="381" spans="2:4" hidden="1">
      <c r="B381" s="17">
        <f t="shared" si="6"/>
        <v>11.28125</v>
      </c>
      <c r="C381" s="17"/>
      <c r="D381" s="17"/>
    </row>
    <row r="382" spans="2:4" hidden="1">
      <c r="B382" s="17">
        <f t="shared" si="6"/>
        <v>11.3125</v>
      </c>
      <c r="C382" s="17"/>
      <c r="D382" s="17"/>
    </row>
    <row r="383" spans="2:4" hidden="1">
      <c r="B383" s="17">
        <f t="shared" si="6"/>
        <v>11.34375</v>
      </c>
      <c r="C383" s="17"/>
      <c r="D383" s="17"/>
    </row>
    <row r="384" spans="2:4" hidden="1">
      <c r="B384" s="17">
        <f t="shared" si="6"/>
        <v>11.375</v>
      </c>
      <c r="C384" s="17"/>
      <c r="D384" s="17"/>
    </row>
    <row r="385" spans="2:4" hidden="1">
      <c r="B385" s="17">
        <f t="shared" si="6"/>
        <v>11.40625</v>
      </c>
      <c r="C385" s="17"/>
      <c r="D385" s="17"/>
    </row>
    <row r="386" spans="2:4" hidden="1">
      <c r="B386" s="17">
        <f t="shared" si="6"/>
        <v>11.4375</v>
      </c>
      <c r="C386" s="17"/>
      <c r="D386" s="17"/>
    </row>
    <row r="387" spans="2:4" hidden="1">
      <c r="B387" s="17">
        <f t="shared" si="6"/>
        <v>11.46875</v>
      </c>
      <c r="C387" s="17"/>
      <c r="D387" s="17"/>
    </row>
    <row r="388" spans="2:4" hidden="1">
      <c r="B388" s="17">
        <f t="shared" si="6"/>
        <v>11.5</v>
      </c>
      <c r="C388" s="17"/>
      <c r="D388" s="17"/>
    </row>
    <row r="389" spans="2:4" hidden="1">
      <c r="B389" s="17">
        <f t="shared" si="6"/>
        <v>11.53125</v>
      </c>
      <c r="C389" s="17"/>
      <c r="D389" s="17"/>
    </row>
    <row r="390" spans="2:4" hidden="1">
      <c r="B390" s="17">
        <f t="shared" si="6"/>
        <v>11.5625</v>
      </c>
      <c r="C390" s="17"/>
      <c r="D390" s="17"/>
    </row>
    <row r="391" spans="2:4" hidden="1">
      <c r="B391" s="17">
        <f t="shared" si="6"/>
        <v>11.59375</v>
      </c>
      <c r="C391" s="17"/>
      <c r="D391" s="17"/>
    </row>
    <row r="392" spans="2:4" hidden="1">
      <c r="B392" s="17">
        <f t="shared" si="6"/>
        <v>11.625</v>
      </c>
      <c r="C392" s="17"/>
      <c r="D392" s="17"/>
    </row>
    <row r="393" spans="2:4" hidden="1">
      <c r="B393" s="17">
        <f t="shared" si="6"/>
        <v>11.65625</v>
      </c>
      <c r="C393" s="17"/>
      <c r="D393" s="17"/>
    </row>
    <row r="394" spans="2:4" hidden="1">
      <c r="B394" s="17">
        <f t="shared" si="6"/>
        <v>11.6875</v>
      </c>
      <c r="C394" s="17"/>
      <c r="D394" s="17"/>
    </row>
    <row r="395" spans="2:4" hidden="1">
      <c r="B395" s="17">
        <f t="shared" si="6"/>
        <v>11.71875</v>
      </c>
      <c r="C395" s="17"/>
      <c r="D395" s="17"/>
    </row>
    <row r="396" spans="2:4" hidden="1">
      <c r="B396" s="17">
        <f t="shared" si="6"/>
        <v>11.75</v>
      </c>
      <c r="C396" s="17"/>
      <c r="D396" s="17"/>
    </row>
    <row r="397" spans="2:4" hidden="1">
      <c r="B397" s="17">
        <f t="shared" si="6"/>
        <v>11.78125</v>
      </c>
      <c r="C397" s="17"/>
      <c r="D397" s="17"/>
    </row>
    <row r="398" spans="2:4" hidden="1">
      <c r="B398" s="17">
        <f t="shared" si="6"/>
        <v>11.8125</v>
      </c>
      <c r="C398" s="17"/>
      <c r="D398" s="17"/>
    </row>
    <row r="399" spans="2:4" hidden="1">
      <c r="B399" s="17">
        <f t="shared" si="6"/>
        <v>11.84375</v>
      </c>
      <c r="C399" s="17"/>
      <c r="D399" s="17"/>
    </row>
    <row r="400" spans="2:4" hidden="1">
      <c r="B400" s="17">
        <f t="shared" si="6"/>
        <v>11.875</v>
      </c>
      <c r="C400" s="17"/>
      <c r="D400" s="17"/>
    </row>
    <row r="401" spans="2:4" hidden="1">
      <c r="B401" s="17">
        <f t="shared" si="6"/>
        <v>11.90625</v>
      </c>
      <c r="C401" s="17"/>
      <c r="D401" s="17"/>
    </row>
    <row r="402" spans="2:4" hidden="1">
      <c r="B402" s="17">
        <f t="shared" si="6"/>
        <v>11.9375</v>
      </c>
      <c r="C402" s="17"/>
      <c r="D402" s="17"/>
    </row>
    <row r="403" spans="2:4" hidden="1">
      <c r="B403" s="17">
        <f t="shared" si="6"/>
        <v>11.96875</v>
      </c>
      <c r="C403" s="17"/>
      <c r="D403" s="17"/>
    </row>
    <row r="404" spans="2:4" hidden="1">
      <c r="B404" s="17">
        <f t="shared" si="6"/>
        <v>12</v>
      </c>
      <c r="C404" s="17"/>
      <c r="D404" s="17"/>
    </row>
    <row r="405" spans="2:4" hidden="1">
      <c r="B405" s="17">
        <f t="shared" si="6"/>
        <v>12.03125</v>
      </c>
      <c r="C405" s="17"/>
      <c r="D405" s="17"/>
    </row>
    <row r="406" spans="2:4" hidden="1">
      <c r="B406" s="17">
        <f t="shared" si="6"/>
        <v>12.0625</v>
      </c>
      <c r="C406" s="17"/>
      <c r="D406" s="17"/>
    </row>
    <row r="407" spans="2:4" hidden="1">
      <c r="B407" s="17">
        <f t="shared" si="6"/>
        <v>12.09375</v>
      </c>
      <c r="C407" s="17"/>
      <c r="D407" s="17"/>
    </row>
    <row r="408" spans="2:4" hidden="1">
      <c r="B408" s="17">
        <f t="shared" ref="B408:B471" si="7">+B407+(1/32)</f>
        <v>12.125</v>
      </c>
      <c r="C408" s="17"/>
      <c r="D408" s="17"/>
    </row>
    <row r="409" spans="2:4" hidden="1">
      <c r="B409" s="17">
        <f t="shared" si="7"/>
        <v>12.15625</v>
      </c>
      <c r="C409" s="17"/>
      <c r="D409" s="17"/>
    </row>
    <row r="410" spans="2:4" hidden="1">
      <c r="B410" s="17">
        <f t="shared" si="7"/>
        <v>12.1875</v>
      </c>
      <c r="C410" s="17"/>
      <c r="D410" s="17"/>
    </row>
    <row r="411" spans="2:4" hidden="1">
      <c r="B411" s="17">
        <f t="shared" si="7"/>
        <v>12.21875</v>
      </c>
      <c r="C411" s="17"/>
      <c r="D411" s="17"/>
    </row>
    <row r="412" spans="2:4" hidden="1">
      <c r="B412" s="17">
        <f t="shared" si="7"/>
        <v>12.25</v>
      </c>
      <c r="C412" s="17"/>
      <c r="D412" s="17"/>
    </row>
    <row r="413" spans="2:4" hidden="1">
      <c r="B413" s="17">
        <f t="shared" si="7"/>
        <v>12.28125</v>
      </c>
      <c r="C413" s="17"/>
      <c r="D413" s="17"/>
    </row>
    <row r="414" spans="2:4" hidden="1">
      <c r="B414" s="17">
        <f t="shared" si="7"/>
        <v>12.3125</v>
      </c>
      <c r="C414" s="17"/>
      <c r="D414" s="17"/>
    </row>
    <row r="415" spans="2:4" hidden="1">
      <c r="B415" s="17">
        <f t="shared" si="7"/>
        <v>12.34375</v>
      </c>
      <c r="C415" s="17"/>
      <c r="D415" s="17"/>
    </row>
    <row r="416" spans="2:4" hidden="1">
      <c r="B416" s="17">
        <f t="shared" si="7"/>
        <v>12.375</v>
      </c>
      <c r="C416" s="17"/>
      <c r="D416" s="17"/>
    </row>
    <row r="417" spans="2:4" hidden="1">
      <c r="B417" s="17">
        <f t="shared" si="7"/>
        <v>12.40625</v>
      </c>
      <c r="C417" s="17"/>
      <c r="D417" s="17"/>
    </row>
    <row r="418" spans="2:4" hidden="1">
      <c r="B418" s="17">
        <f t="shared" si="7"/>
        <v>12.4375</v>
      </c>
      <c r="C418" s="17"/>
      <c r="D418" s="17"/>
    </row>
    <row r="419" spans="2:4" hidden="1">
      <c r="B419" s="17">
        <f t="shared" si="7"/>
        <v>12.46875</v>
      </c>
      <c r="C419" s="17"/>
      <c r="D419" s="17"/>
    </row>
    <row r="420" spans="2:4" hidden="1">
      <c r="B420" s="17">
        <f t="shared" si="7"/>
        <v>12.5</v>
      </c>
      <c r="C420" s="17"/>
      <c r="D420" s="17"/>
    </row>
    <row r="421" spans="2:4" hidden="1">
      <c r="B421" s="17">
        <f t="shared" si="7"/>
        <v>12.53125</v>
      </c>
      <c r="C421" s="17"/>
      <c r="D421" s="17"/>
    </row>
    <row r="422" spans="2:4" hidden="1">
      <c r="B422" s="17">
        <f t="shared" si="7"/>
        <v>12.5625</v>
      </c>
      <c r="C422" s="17"/>
      <c r="D422" s="17"/>
    </row>
    <row r="423" spans="2:4" hidden="1">
      <c r="B423" s="17">
        <f t="shared" si="7"/>
        <v>12.59375</v>
      </c>
      <c r="C423" s="17"/>
      <c r="D423" s="17"/>
    </row>
    <row r="424" spans="2:4" hidden="1">
      <c r="B424" s="17">
        <f t="shared" si="7"/>
        <v>12.625</v>
      </c>
      <c r="C424" s="17"/>
      <c r="D424" s="17"/>
    </row>
    <row r="425" spans="2:4" hidden="1">
      <c r="B425" s="17">
        <f t="shared" si="7"/>
        <v>12.65625</v>
      </c>
      <c r="C425" s="17"/>
      <c r="D425" s="17"/>
    </row>
    <row r="426" spans="2:4" hidden="1">
      <c r="B426" s="17">
        <f t="shared" si="7"/>
        <v>12.6875</v>
      </c>
      <c r="C426" s="17"/>
      <c r="D426" s="17"/>
    </row>
    <row r="427" spans="2:4" hidden="1">
      <c r="B427" s="17">
        <f t="shared" si="7"/>
        <v>12.71875</v>
      </c>
      <c r="C427" s="17"/>
      <c r="D427" s="17"/>
    </row>
    <row r="428" spans="2:4" hidden="1">
      <c r="B428" s="17">
        <f t="shared" si="7"/>
        <v>12.75</v>
      </c>
      <c r="C428" s="17"/>
      <c r="D428" s="17"/>
    </row>
    <row r="429" spans="2:4" hidden="1">
      <c r="B429" s="17">
        <f t="shared" si="7"/>
        <v>12.78125</v>
      </c>
      <c r="C429" s="17"/>
      <c r="D429" s="17"/>
    </row>
    <row r="430" spans="2:4" hidden="1">
      <c r="B430" s="17">
        <f t="shared" si="7"/>
        <v>12.8125</v>
      </c>
      <c r="C430" s="17"/>
      <c r="D430" s="17"/>
    </row>
    <row r="431" spans="2:4" hidden="1">
      <c r="B431" s="17">
        <f t="shared" si="7"/>
        <v>12.84375</v>
      </c>
      <c r="C431" s="17"/>
      <c r="D431" s="17"/>
    </row>
    <row r="432" spans="2:4" hidden="1">
      <c r="B432" s="17">
        <f t="shared" si="7"/>
        <v>12.875</v>
      </c>
      <c r="C432" s="17"/>
      <c r="D432" s="17"/>
    </row>
    <row r="433" spans="2:4" hidden="1">
      <c r="B433" s="17">
        <f t="shared" si="7"/>
        <v>12.90625</v>
      </c>
      <c r="C433" s="17"/>
      <c r="D433" s="17"/>
    </row>
    <row r="434" spans="2:4" hidden="1">
      <c r="B434" s="17">
        <f t="shared" si="7"/>
        <v>12.9375</v>
      </c>
      <c r="C434" s="17"/>
      <c r="D434" s="17"/>
    </row>
    <row r="435" spans="2:4" hidden="1">
      <c r="B435" s="17">
        <f t="shared" si="7"/>
        <v>12.96875</v>
      </c>
      <c r="C435" s="17"/>
      <c r="D435" s="17"/>
    </row>
    <row r="436" spans="2:4" hidden="1">
      <c r="B436" s="17">
        <f t="shared" si="7"/>
        <v>13</v>
      </c>
      <c r="C436" s="17"/>
      <c r="D436" s="17"/>
    </row>
    <row r="437" spans="2:4" hidden="1">
      <c r="B437" s="17">
        <f t="shared" si="7"/>
        <v>13.03125</v>
      </c>
      <c r="C437" s="17"/>
      <c r="D437" s="17"/>
    </row>
    <row r="438" spans="2:4" hidden="1">
      <c r="B438" s="17">
        <f t="shared" si="7"/>
        <v>13.0625</v>
      </c>
      <c r="C438" s="17"/>
      <c r="D438" s="17"/>
    </row>
    <row r="439" spans="2:4" hidden="1">
      <c r="B439" s="17">
        <f t="shared" si="7"/>
        <v>13.09375</v>
      </c>
      <c r="C439" s="17"/>
      <c r="D439" s="17"/>
    </row>
    <row r="440" spans="2:4" hidden="1">
      <c r="B440" s="17">
        <f t="shared" si="7"/>
        <v>13.125</v>
      </c>
      <c r="C440" s="17"/>
      <c r="D440" s="17"/>
    </row>
    <row r="441" spans="2:4" hidden="1">
      <c r="B441" s="17">
        <f t="shared" si="7"/>
        <v>13.15625</v>
      </c>
      <c r="C441" s="17"/>
      <c r="D441" s="17"/>
    </row>
    <row r="442" spans="2:4" hidden="1">
      <c r="B442" s="17">
        <f t="shared" si="7"/>
        <v>13.1875</v>
      </c>
      <c r="C442" s="17"/>
      <c r="D442" s="17"/>
    </row>
    <row r="443" spans="2:4" hidden="1">
      <c r="B443" s="17">
        <f t="shared" si="7"/>
        <v>13.21875</v>
      </c>
      <c r="C443" s="17"/>
      <c r="D443" s="17"/>
    </row>
    <row r="444" spans="2:4" hidden="1">
      <c r="B444" s="17">
        <f t="shared" si="7"/>
        <v>13.25</v>
      </c>
      <c r="C444" s="17"/>
      <c r="D444" s="17"/>
    </row>
    <row r="445" spans="2:4" hidden="1">
      <c r="B445" s="17">
        <f t="shared" si="7"/>
        <v>13.28125</v>
      </c>
      <c r="C445" s="17"/>
      <c r="D445" s="17"/>
    </row>
    <row r="446" spans="2:4" hidden="1">
      <c r="B446" s="17">
        <f t="shared" si="7"/>
        <v>13.3125</v>
      </c>
      <c r="C446" s="17"/>
      <c r="D446" s="17"/>
    </row>
    <row r="447" spans="2:4" hidden="1">
      <c r="B447" s="17">
        <f t="shared" si="7"/>
        <v>13.34375</v>
      </c>
      <c r="C447" s="17"/>
      <c r="D447" s="17"/>
    </row>
    <row r="448" spans="2:4" hidden="1">
      <c r="B448" s="17">
        <f t="shared" si="7"/>
        <v>13.375</v>
      </c>
      <c r="C448" s="17"/>
      <c r="D448" s="17"/>
    </row>
    <row r="449" spans="2:4" hidden="1">
      <c r="B449" s="17">
        <f t="shared" si="7"/>
        <v>13.40625</v>
      </c>
      <c r="C449" s="17"/>
      <c r="D449" s="17"/>
    </row>
    <row r="450" spans="2:4" hidden="1">
      <c r="B450" s="17">
        <f t="shared" si="7"/>
        <v>13.4375</v>
      </c>
      <c r="C450" s="17"/>
      <c r="D450" s="17"/>
    </row>
    <row r="451" spans="2:4" hidden="1">
      <c r="B451" s="17">
        <f t="shared" si="7"/>
        <v>13.46875</v>
      </c>
      <c r="C451" s="17"/>
      <c r="D451" s="17"/>
    </row>
    <row r="452" spans="2:4" hidden="1">
      <c r="B452" s="17">
        <f t="shared" si="7"/>
        <v>13.5</v>
      </c>
      <c r="C452" s="17"/>
      <c r="D452" s="17"/>
    </row>
    <row r="453" spans="2:4" hidden="1">
      <c r="B453" s="17">
        <f t="shared" si="7"/>
        <v>13.53125</v>
      </c>
      <c r="C453" s="17"/>
      <c r="D453" s="17"/>
    </row>
    <row r="454" spans="2:4" hidden="1">
      <c r="B454" s="17">
        <f t="shared" si="7"/>
        <v>13.5625</v>
      </c>
      <c r="C454" s="17"/>
      <c r="D454" s="17"/>
    </row>
    <row r="455" spans="2:4" hidden="1">
      <c r="B455" s="17">
        <f t="shared" si="7"/>
        <v>13.59375</v>
      </c>
      <c r="C455" s="17"/>
      <c r="D455" s="17"/>
    </row>
    <row r="456" spans="2:4" hidden="1">
      <c r="B456" s="17">
        <f t="shared" si="7"/>
        <v>13.625</v>
      </c>
      <c r="C456" s="17"/>
      <c r="D456" s="17"/>
    </row>
    <row r="457" spans="2:4" hidden="1">
      <c r="B457" s="17">
        <f t="shared" si="7"/>
        <v>13.65625</v>
      </c>
      <c r="C457" s="17"/>
      <c r="D457" s="17"/>
    </row>
    <row r="458" spans="2:4" hidden="1">
      <c r="B458" s="17">
        <f t="shared" si="7"/>
        <v>13.6875</v>
      </c>
      <c r="C458" s="17"/>
      <c r="D458" s="17"/>
    </row>
    <row r="459" spans="2:4" hidden="1">
      <c r="B459" s="17">
        <f t="shared" si="7"/>
        <v>13.71875</v>
      </c>
      <c r="C459" s="17"/>
      <c r="D459" s="17"/>
    </row>
    <row r="460" spans="2:4" hidden="1">
      <c r="B460" s="17">
        <f t="shared" si="7"/>
        <v>13.75</v>
      </c>
      <c r="C460" s="17"/>
      <c r="D460" s="17"/>
    </row>
    <row r="461" spans="2:4" hidden="1">
      <c r="B461" s="17">
        <f t="shared" si="7"/>
        <v>13.78125</v>
      </c>
      <c r="C461" s="17"/>
      <c r="D461" s="17"/>
    </row>
    <row r="462" spans="2:4" hidden="1">
      <c r="B462" s="17">
        <f t="shared" si="7"/>
        <v>13.8125</v>
      </c>
      <c r="C462" s="17"/>
      <c r="D462" s="17"/>
    </row>
    <row r="463" spans="2:4" hidden="1">
      <c r="B463" s="17">
        <f t="shared" si="7"/>
        <v>13.84375</v>
      </c>
      <c r="C463" s="17"/>
      <c r="D463" s="17"/>
    </row>
    <row r="464" spans="2:4" hidden="1">
      <c r="B464" s="17">
        <f t="shared" si="7"/>
        <v>13.875</v>
      </c>
      <c r="C464" s="17"/>
      <c r="D464" s="17"/>
    </row>
    <row r="465" spans="2:4" hidden="1">
      <c r="B465" s="17">
        <f t="shared" si="7"/>
        <v>13.90625</v>
      </c>
      <c r="C465" s="17"/>
      <c r="D465" s="17"/>
    </row>
    <row r="466" spans="2:4" hidden="1">
      <c r="B466" s="17">
        <f t="shared" si="7"/>
        <v>13.9375</v>
      </c>
      <c r="C466" s="17"/>
      <c r="D466" s="17"/>
    </row>
    <row r="467" spans="2:4" hidden="1">
      <c r="B467" s="17">
        <f t="shared" si="7"/>
        <v>13.96875</v>
      </c>
      <c r="C467" s="17"/>
      <c r="D467" s="17"/>
    </row>
    <row r="468" spans="2:4" hidden="1">
      <c r="B468" s="17">
        <f t="shared" si="7"/>
        <v>14</v>
      </c>
      <c r="C468" s="17"/>
      <c r="D468" s="17"/>
    </row>
    <row r="469" spans="2:4" hidden="1">
      <c r="B469" s="17">
        <f t="shared" si="7"/>
        <v>14.03125</v>
      </c>
      <c r="C469" s="17"/>
      <c r="D469" s="17"/>
    </row>
    <row r="470" spans="2:4" hidden="1">
      <c r="B470" s="17">
        <f t="shared" si="7"/>
        <v>14.0625</v>
      </c>
      <c r="C470" s="17"/>
      <c r="D470" s="17"/>
    </row>
    <row r="471" spans="2:4" hidden="1">
      <c r="B471" s="17">
        <f t="shared" si="7"/>
        <v>14.09375</v>
      </c>
      <c r="C471" s="17"/>
      <c r="D471" s="17"/>
    </row>
    <row r="472" spans="2:4" hidden="1">
      <c r="B472" s="17">
        <f t="shared" ref="B472:B500" si="8">+B471+(1/32)</f>
        <v>14.125</v>
      </c>
      <c r="C472" s="17"/>
      <c r="D472" s="17"/>
    </row>
    <row r="473" spans="2:4" hidden="1">
      <c r="B473" s="17">
        <f t="shared" si="8"/>
        <v>14.15625</v>
      </c>
      <c r="C473" s="17"/>
      <c r="D473" s="17"/>
    </row>
    <row r="474" spans="2:4" hidden="1">
      <c r="B474" s="17">
        <f t="shared" si="8"/>
        <v>14.1875</v>
      </c>
      <c r="C474" s="17"/>
      <c r="D474" s="17"/>
    </row>
    <row r="475" spans="2:4" hidden="1">
      <c r="B475" s="17">
        <f t="shared" si="8"/>
        <v>14.21875</v>
      </c>
      <c r="C475" s="17"/>
      <c r="D475" s="17"/>
    </row>
    <row r="476" spans="2:4" hidden="1">
      <c r="B476" s="17">
        <f t="shared" si="8"/>
        <v>14.25</v>
      </c>
      <c r="C476" s="17"/>
      <c r="D476" s="17"/>
    </row>
    <row r="477" spans="2:4" hidden="1">
      <c r="B477" s="17">
        <f t="shared" si="8"/>
        <v>14.28125</v>
      </c>
      <c r="C477" s="17"/>
      <c r="D477" s="17"/>
    </row>
    <row r="478" spans="2:4" hidden="1">
      <c r="B478" s="17">
        <f t="shared" si="8"/>
        <v>14.3125</v>
      </c>
      <c r="C478" s="17"/>
      <c r="D478" s="17"/>
    </row>
    <row r="479" spans="2:4" hidden="1">
      <c r="B479" s="17">
        <f t="shared" si="8"/>
        <v>14.34375</v>
      </c>
      <c r="C479" s="17"/>
      <c r="D479" s="17"/>
    </row>
    <row r="480" spans="2:4" hidden="1">
      <c r="B480" s="17">
        <f t="shared" si="8"/>
        <v>14.375</v>
      </c>
      <c r="C480" s="17"/>
      <c r="D480" s="17"/>
    </row>
    <row r="481" spans="2:4" hidden="1">
      <c r="B481" s="17">
        <f t="shared" si="8"/>
        <v>14.40625</v>
      </c>
      <c r="C481" s="17"/>
      <c r="D481" s="17"/>
    </row>
    <row r="482" spans="2:4" hidden="1">
      <c r="B482" s="17">
        <f t="shared" si="8"/>
        <v>14.4375</v>
      </c>
      <c r="C482" s="17"/>
      <c r="D482" s="17"/>
    </row>
    <row r="483" spans="2:4" hidden="1">
      <c r="B483" s="17">
        <f t="shared" si="8"/>
        <v>14.46875</v>
      </c>
      <c r="C483" s="17"/>
      <c r="D483" s="17"/>
    </row>
    <row r="484" spans="2:4" hidden="1">
      <c r="B484" s="17">
        <f t="shared" si="8"/>
        <v>14.5</v>
      </c>
      <c r="C484" s="17"/>
      <c r="D484" s="17"/>
    </row>
    <row r="485" spans="2:4" hidden="1">
      <c r="B485" s="17">
        <f t="shared" si="8"/>
        <v>14.53125</v>
      </c>
      <c r="C485" s="17"/>
      <c r="D485" s="17"/>
    </row>
    <row r="486" spans="2:4" hidden="1">
      <c r="B486" s="17">
        <f t="shared" si="8"/>
        <v>14.5625</v>
      </c>
      <c r="C486" s="17"/>
      <c r="D486" s="17"/>
    </row>
    <row r="487" spans="2:4" hidden="1">
      <c r="B487" s="17">
        <f t="shared" si="8"/>
        <v>14.59375</v>
      </c>
      <c r="C487" s="17"/>
      <c r="D487" s="17"/>
    </row>
    <row r="488" spans="2:4" hidden="1">
      <c r="B488" s="17">
        <f t="shared" si="8"/>
        <v>14.625</v>
      </c>
      <c r="C488" s="17"/>
      <c r="D488" s="17"/>
    </row>
    <row r="489" spans="2:4" hidden="1">
      <c r="B489" s="17">
        <f t="shared" si="8"/>
        <v>14.65625</v>
      </c>
      <c r="C489" s="17"/>
      <c r="D489" s="17"/>
    </row>
    <row r="490" spans="2:4" hidden="1">
      <c r="B490" s="17">
        <f t="shared" si="8"/>
        <v>14.6875</v>
      </c>
      <c r="C490" s="17"/>
      <c r="D490" s="17"/>
    </row>
    <row r="491" spans="2:4" hidden="1">
      <c r="B491" s="17">
        <f t="shared" si="8"/>
        <v>14.71875</v>
      </c>
      <c r="C491" s="17"/>
      <c r="D491" s="17"/>
    </row>
    <row r="492" spans="2:4" hidden="1">
      <c r="B492" s="17">
        <f t="shared" si="8"/>
        <v>14.75</v>
      </c>
      <c r="C492" s="17"/>
      <c r="D492" s="17"/>
    </row>
    <row r="493" spans="2:4" hidden="1">
      <c r="B493" s="17">
        <f t="shared" si="8"/>
        <v>14.78125</v>
      </c>
      <c r="C493" s="17"/>
      <c r="D493" s="17"/>
    </row>
    <row r="494" spans="2:4" hidden="1">
      <c r="B494" s="17">
        <f t="shared" si="8"/>
        <v>14.8125</v>
      </c>
      <c r="C494" s="17"/>
      <c r="D494" s="17"/>
    </row>
    <row r="495" spans="2:4" hidden="1">
      <c r="B495" s="17">
        <f t="shared" si="8"/>
        <v>14.84375</v>
      </c>
      <c r="C495" s="17"/>
      <c r="D495" s="17"/>
    </row>
    <row r="496" spans="2:4" hidden="1">
      <c r="B496" s="17">
        <f t="shared" si="8"/>
        <v>14.875</v>
      </c>
      <c r="C496" s="17"/>
      <c r="D496" s="17"/>
    </row>
    <row r="497" spans="2:4" hidden="1">
      <c r="B497" s="17">
        <f t="shared" si="8"/>
        <v>14.90625</v>
      </c>
      <c r="C497" s="17"/>
      <c r="D497" s="17"/>
    </row>
    <row r="498" spans="2:4" hidden="1">
      <c r="B498" s="17">
        <f t="shared" si="8"/>
        <v>14.9375</v>
      </c>
      <c r="C498" s="17"/>
      <c r="D498" s="17"/>
    </row>
    <row r="499" spans="2:4" hidden="1">
      <c r="B499" s="17">
        <f t="shared" si="8"/>
        <v>14.96875</v>
      </c>
      <c r="C499" s="17"/>
      <c r="D499" s="17"/>
    </row>
    <row r="500" spans="2:4" hidden="1">
      <c r="B500" s="17">
        <f t="shared" si="8"/>
        <v>15</v>
      </c>
      <c r="C500" s="17"/>
      <c r="D500" s="17"/>
    </row>
    <row r="501" spans="2:4" hidden="1">
      <c r="B501" s="17"/>
      <c r="C501" s="17"/>
      <c r="D501" s="17"/>
    </row>
    <row r="502" spans="2:4" hidden="1">
      <c r="B502" s="17"/>
      <c r="C502" s="17"/>
      <c r="D502" s="17"/>
    </row>
    <row r="503" spans="2:4" hidden="1">
      <c r="B503" s="17"/>
      <c r="C503" s="17"/>
      <c r="D503" s="17"/>
    </row>
  </sheetData>
  <sheetProtection algorithmName="SHA-512" hashValue="HlqM3uF31up1PctzeXCTA3uctPhh/iRMb0AvGzqtFwDBNQOPz+wyPisbY2iQFilo9qYCx0d7gV+AYNznZ85K2w==" saltValue="s6f+3NXJlYaUkSF4hjiOtg==" spinCount="100000" sheet="1" objects="1" scenarios="1"/>
  <mergeCells count="3">
    <mergeCell ref="B12:D12"/>
    <mergeCell ref="B9:D9"/>
    <mergeCell ref="A18:F18"/>
  </mergeCells>
  <dataValidations xWindow="551" yWindow="431" count="5">
    <dataValidation type="list" allowBlank="1" showInputMessage="1" showErrorMessage="1" error="Between -20 and 20.  Whole numbers onlty" promptTitle="Inflation rate" prompt="The current inflation rate is belwow 2%" sqref="B4 D4" xr:uid="{D3CADE86-DD36-40F9-ABF2-88FA2D215D3B}">
      <formula1>Rates</formula1>
    </dataValidation>
    <dataValidation type="list" allowBlank="1" showInputMessage="1" showErrorMessage="1" error="Between -20 and 20.  Whole numbers onlty" promptTitle="Growth Rate" prompt="Rate of rental income increase." sqref="B3 D3" xr:uid="{D449C5E3-A0FC-4B68-BFFF-72C76F323D41}">
      <formula1>Rates</formula1>
    </dataValidation>
    <dataValidation allowBlank="1" showErrorMessage="1" sqref="D2 B2 C1:C8 C10:C11" xr:uid="{001BA14A-0AD0-4F09-8EDB-15A1CAA69348}"/>
    <dataValidation type="whole" allowBlank="1" showInputMessage="1" showErrorMessage="1" error="Between -20 and 20.  Whole numbers onlty" promptTitle="Growth Rate" prompt="Pick a number between -20 and 20.  Real estate historcial grwoth rate is generally 4%" sqref="B5 D5" xr:uid="{C401BF21-B88A-4EDD-AAC7-11E9C8BB5731}">
      <formula1>-20</formula1>
      <formula2>20</formula2>
    </dataValidation>
    <dataValidation type="list" allowBlank="1" showInputMessage="1" showErrorMessage="1" promptTitle="Mortgage Loan" prompt="Input as a whole number for instance 3 1/8 would 3.125" sqref="B8 D8" xr:uid="{A276BE92-51FA-46C6-B303-8901F6C89107}">
      <formula1>$B$22:$B$500</formula1>
    </dataValidation>
  </dataValidations>
  <pageMargins left="0.7" right="0.7" top="0.75" bottom="0.75" header="0.3" footer="0.3"/>
  <pageSetup scale="95" orientation="landscape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BE09-364A-4734-B4AC-B8C8D7215036}">
  <sheetPr>
    <tabColor theme="0"/>
  </sheetPr>
  <dimension ref="A1:P23"/>
  <sheetViews>
    <sheetView zoomScale="120" zoomScaleNormal="120" workbookViewId="0">
      <selection activeCell="G6" sqref="G6"/>
    </sheetView>
  </sheetViews>
  <sheetFormatPr defaultColWidth="0" defaultRowHeight="0" customHeight="1" zeroHeight="1"/>
  <cols>
    <col min="1" max="1" width="31.7109375" bestFit="1" customWidth="1"/>
    <col min="2" max="2" width="1.7109375" customWidth="1"/>
    <col min="3" max="3" width="20.7109375" customWidth="1"/>
    <col min="4" max="4" width="1.7109375" customWidth="1"/>
    <col min="5" max="5" width="20.7109375" customWidth="1"/>
    <col min="6" max="6" width="1.28515625" customWidth="1"/>
    <col min="7" max="7" width="20.7109375" customWidth="1"/>
    <col min="8" max="8" width="1.28515625" customWidth="1"/>
    <col min="9" max="9" width="20.7109375" customWidth="1"/>
    <col min="10" max="10" width="1.28515625" customWidth="1"/>
    <col min="11" max="11" width="20.7109375" customWidth="1"/>
    <col min="12" max="12" width="1.28515625" customWidth="1"/>
    <col min="13" max="13" width="20.7109375" customWidth="1"/>
    <col min="14" max="14" width="1.28515625" customWidth="1"/>
    <col min="15" max="15" width="20.7109375" customWidth="1"/>
    <col min="16" max="16" width="1.140625" customWidth="1"/>
    <col min="17" max="16384" width="8.85546875" hidden="1"/>
  </cols>
  <sheetData>
    <row r="1" spans="1:16" ht="18.75">
      <c r="A1" s="29" t="s">
        <v>15</v>
      </c>
      <c r="B1" s="19"/>
      <c r="C1" s="66">
        <f>+'15 Yr Mortgage Amortization'!B7</f>
        <v>0</v>
      </c>
      <c r="D1" s="19"/>
      <c r="E1" s="19"/>
      <c r="F1" s="19"/>
      <c r="G1" s="30" t="s">
        <v>1</v>
      </c>
      <c r="H1" s="19"/>
      <c r="I1" s="31">
        <f>+Input!B3/100</f>
        <v>0</v>
      </c>
      <c r="J1" s="19"/>
      <c r="K1" s="30"/>
      <c r="L1" s="19"/>
      <c r="M1" s="30" t="s">
        <v>3</v>
      </c>
      <c r="N1" s="19"/>
      <c r="O1" s="31">
        <f>+Input!B4/100</f>
        <v>0</v>
      </c>
      <c r="P1" s="19"/>
    </row>
    <row r="2" spans="1:16" ht="6.75" customHeight="1">
      <c r="A2" s="73" t="s">
        <v>21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19"/>
    </row>
    <row r="3" spans="1:16" ht="15.75">
      <c r="A3" s="32"/>
      <c r="B3" s="19"/>
      <c r="C3" s="33">
        <v>2021</v>
      </c>
      <c r="D3" s="19"/>
      <c r="E3" s="33">
        <f>+C3+5</f>
        <v>2026</v>
      </c>
      <c r="F3" s="19"/>
      <c r="G3" s="33">
        <f>+E3+5</f>
        <v>2031</v>
      </c>
      <c r="H3" s="19"/>
      <c r="I3" s="33">
        <f>+G3+5</f>
        <v>2036</v>
      </c>
      <c r="J3" s="19"/>
      <c r="K3" s="33">
        <f>+I3+5</f>
        <v>2041</v>
      </c>
      <c r="L3" s="19"/>
      <c r="M3" s="33">
        <f t="shared" ref="M3" si="0">+K3+5</f>
        <v>2046</v>
      </c>
      <c r="N3" s="19"/>
      <c r="O3" s="33">
        <v>2050</v>
      </c>
      <c r="P3" s="19"/>
    </row>
    <row r="4" spans="1:16" ht="15.75">
      <c r="A4" s="34" t="s">
        <v>22</v>
      </c>
      <c r="B4" s="19"/>
      <c r="C4" s="35">
        <f>+Input!B11</f>
        <v>0</v>
      </c>
      <c r="D4" s="19"/>
      <c r="E4" s="35">
        <f>ROUND(FV($I$1,E3-C3,0,-C4,),0)</f>
        <v>0</v>
      </c>
      <c r="F4" s="19"/>
      <c r="G4" s="35">
        <f>ROUND(FV($I$1,G3-E3,0,-E4,),0)</f>
        <v>0</v>
      </c>
      <c r="H4" s="19"/>
      <c r="I4" s="35">
        <f>ROUND(FV($I$1,I3-G3,0,-G4,),0)</f>
        <v>0</v>
      </c>
      <c r="J4" s="19"/>
      <c r="K4" s="35">
        <f>ROUND(FV($I$1,K3-I3,0,-I4,),0)</f>
        <v>0</v>
      </c>
      <c r="L4" s="19"/>
      <c r="M4" s="35">
        <f>ROUND(FV($I$1,M3-K3,0,-K4,),0)</f>
        <v>0</v>
      </c>
      <c r="N4" s="19"/>
      <c r="O4" s="35">
        <f>ROUND(FV($I$1,O3-M3,0,-M4,),0)</f>
        <v>0</v>
      </c>
      <c r="P4" s="19"/>
    </row>
    <row r="5" spans="1:16" ht="15.75">
      <c r="A5" s="40" t="s">
        <v>41</v>
      </c>
      <c r="B5" s="19"/>
      <c r="C5" s="39">
        <f>ROUND(C4*0.02,0)</f>
        <v>0</v>
      </c>
      <c r="D5" s="19"/>
      <c r="E5" s="39">
        <f>ROUND(E4*0.02,0)</f>
        <v>0</v>
      </c>
      <c r="F5" s="19"/>
      <c r="G5" s="39">
        <f>ROUND(G4*0.02,0)</f>
        <v>0</v>
      </c>
      <c r="H5" s="19"/>
      <c r="I5" s="39">
        <f>ROUND(I4*0.02,0)</f>
        <v>0</v>
      </c>
      <c r="J5" s="19"/>
      <c r="K5" s="39">
        <f>ROUND(K4*0.02,0)</f>
        <v>0</v>
      </c>
      <c r="L5" s="19"/>
      <c r="M5" s="39">
        <f>ROUND(M4*0.02,0)</f>
        <v>0</v>
      </c>
      <c r="N5" s="19"/>
      <c r="O5" s="39">
        <f>ROUND(O4*0.02,0)</f>
        <v>0</v>
      </c>
      <c r="P5" s="19"/>
    </row>
    <row r="6" spans="1:16" ht="15.75">
      <c r="A6" s="45" t="s">
        <v>9</v>
      </c>
      <c r="B6" s="19"/>
      <c r="C6" s="46">
        <f>ROUND(SUM(First_5Yrs_Interest_15_Yrs),0)</f>
        <v>0</v>
      </c>
      <c r="D6" s="19"/>
      <c r="E6" s="46">
        <f>ROUND(SUM(Second_5Yr_15yr_Interest),0)</f>
        <v>0</v>
      </c>
      <c r="F6" s="19"/>
      <c r="G6" s="46">
        <f>ROUND(SUM(Third_5yr_Interest_15YrMortgage),0)</f>
        <v>0</v>
      </c>
      <c r="H6" s="19"/>
      <c r="I6" s="46">
        <v>0</v>
      </c>
      <c r="J6" s="19">
        <v>0</v>
      </c>
      <c r="K6" s="46">
        <v>0</v>
      </c>
      <c r="L6" s="19">
        <v>0</v>
      </c>
      <c r="M6" s="46">
        <v>0</v>
      </c>
      <c r="N6" s="19"/>
      <c r="O6" s="46">
        <v>0</v>
      </c>
      <c r="P6" s="19"/>
    </row>
    <row r="7" spans="1:16" ht="15.75">
      <c r="A7" s="34" t="s">
        <v>11</v>
      </c>
      <c r="B7" s="19"/>
      <c r="C7" s="36">
        <f>+Input!B13</f>
        <v>0</v>
      </c>
      <c r="D7" s="19"/>
      <c r="E7" s="36">
        <f>ROUND(FV($O$1,E3-C3,0,-C7),0)</f>
        <v>0</v>
      </c>
      <c r="F7" s="19"/>
      <c r="G7" s="36">
        <f>ROUND(FV($O$1,G3-E3,0,-E7),0)</f>
        <v>0</v>
      </c>
      <c r="H7" s="19"/>
      <c r="I7" s="36">
        <f>ROUND(FV($O$1,I3-G3,0,-G7),0)</f>
        <v>0</v>
      </c>
      <c r="J7" s="19"/>
      <c r="K7" s="36">
        <f>ROUND(FV($O$1,K3-I3,0,-I7),0)</f>
        <v>0</v>
      </c>
      <c r="L7" s="19"/>
      <c r="M7" s="36">
        <f>ROUND(FV($O$1,M3-K3,0,-K7),0)</f>
        <v>0</v>
      </c>
      <c r="N7" s="19"/>
      <c r="O7" s="36">
        <f>ROUND(FV($O$1,O3-M3,0,-M7),0)</f>
        <v>0</v>
      </c>
      <c r="P7" s="19"/>
    </row>
    <row r="8" spans="1:16" ht="15.75">
      <c r="A8" s="34" t="s">
        <v>16</v>
      </c>
      <c r="B8" s="19"/>
      <c r="C8" s="36">
        <f>+Input!B14</f>
        <v>0</v>
      </c>
      <c r="D8" s="19"/>
      <c r="E8" s="36">
        <f>ROUND(FV($O$1,E3-C3,0,-C8),0)</f>
        <v>0</v>
      </c>
      <c r="F8" s="19"/>
      <c r="G8" s="36">
        <f>ROUND(FV($O$1,G3-E3,0,-E8),0)</f>
        <v>0</v>
      </c>
      <c r="H8" s="19"/>
      <c r="I8" s="36">
        <f>ROUND(FV($O$1,I3-G3,0,-G8),0)</f>
        <v>0</v>
      </c>
      <c r="J8" s="19"/>
      <c r="K8" s="36">
        <f>ROUND(FV($O$1,K3-I3,0,-I8),0)</f>
        <v>0</v>
      </c>
      <c r="L8" s="19"/>
      <c r="M8" s="36">
        <f>ROUND(FV($O$1,M3-K3,0,-K8),0)</f>
        <v>0</v>
      </c>
      <c r="N8" s="19"/>
      <c r="O8" s="36">
        <f>ROUND(FV($O$1,O3-M3,0,-M8),0)</f>
        <v>0</v>
      </c>
      <c r="P8" s="19"/>
    </row>
    <row r="9" spans="1:16" ht="15.75">
      <c r="A9" s="34" t="s">
        <v>13</v>
      </c>
      <c r="B9" s="19"/>
      <c r="C9" s="37">
        <f>+Input!B15</f>
        <v>0</v>
      </c>
      <c r="D9" s="19"/>
      <c r="E9" s="37">
        <f>ROUND(FV($O$1,E3-C3,0,-C9),0)</f>
        <v>0</v>
      </c>
      <c r="F9" s="19"/>
      <c r="G9" s="37">
        <f>ROUND(FV($O$1,G3-E3,0,-E9),0)</f>
        <v>0</v>
      </c>
      <c r="H9" s="19"/>
      <c r="I9" s="37">
        <f>ROUND(FV($O$1,I3-G3,0,-G9),0)</f>
        <v>0</v>
      </c>
      <c r="J9" s="19"/>
      <c r="K9" s="37">
        <f>ROUND(FV($O$1,K3-I3,0,-I9),0)</f>
        <v>0</v>
      </c>
      <c r="L9" s="19"/>
      <c r="M9" s="37">
        <f>ROUND(FV($O$1,M3-K3,0,-K9),0)</f>
        <v>0</v>
      </c>
      <c r="N9" s="19"/>
      <c r="O9" s="37">
        <f>ROUND(FV($O$1,O3-M3,0,-M9),0)</f>
        <v>0</v>
      </c>
      <c r="P9" s="19"/>
    </row>
    <row r="10" spans="1:16" ht="15.75">
      <c r="A10" s="42" t="s">
        <v>19</v>
      </c>
      <c r="B10" s="19"/>
      <c r="C10" s="47">
        <f>SUM(C6:C9)</f>
        <v>0</v>
      </c>
      <c r="D10" s="19"/>
      <c r="E10" s="47">
        <f>SUM(E6:E9)</f>
        <v>0</v>
      </c>
      <c r="F10" s="19"/>
      <c r="G10" s="47">
        <f>SUM(G6:G9)</f>
        <v>0</v>
      </c>
      <c r="H10" s="19"/>
      <c r="I10" s="47">
        <f>SUM(I6:I9)</f>
        <v>0</v>
      </c>
      <c r="J10" s="19"/>
      <c r="K10" s="47">
        <f>SUM(K6:K9)</f>
        <v>0</v>
      </c>
      <c r="L10" s="19"/>
      <c r="M10" s="47">
        <f>SUM(M6:M9)</f>
        <v>0</v>
      </c>
      <c r="N10" s="19"/>
      <c r="O10" s="47">
        <f>SUM(O6:O9)</f>
        <v>0</v>
      </c>
      <c r="P10" s="19"/>
    </row>
    <row r="11" spans="1:16" ht="16.5" thickBot="1">
      <c r="A11" s="34" t="s">
        <v>17</v>
      </c>
      <c r="B11" s="19"/>
      <c r="C11" s="49">
        <f>+C4-C10</f>
        <v>0</v>
      </c>
      <c r="D11" s="19"/>
      <c r="E11" s="49">
        <f>+E4-E10</f>
        <v>0</v>
      </c>
      <c r="F11" s="19"/>
      <c r="G11" s="49">
        <f>+G4-G10</f>
        <v>0</v>
      </c>
      <c r="H11" s="19"/>
      <c r="I11" s="49">
        <f>+I4-I10</f>
        <v>0</v>
      </c>
      <c r="J11" s="19"/>
      <c r="K11" s="49">
        <f>+K4-K10</f>
        <v>0</v>
      </c>
      <c r="L11" s="19"/>
      <c r="M11" s="49">
        <f>+M4-M10</f>
        <v>0</v>
      </c>
      <c r="N11" s="19"/>
      <c r="O11" s="49">
        <f>+O4-O10</f>
        <v>0</v>
      </c>
      <c r="P11" s="19"/>
    </row>
    <row r="12" spans="1:16" ht="16.5" thickTop="1">
      <c r="A12" s="34"/>
      <c r="B12" s="19"/>
      <c r="C12" s="38"/>
      <c r="D12" s="19"/>
      <c r="E12" s="38"/>
      <c r="F12" s="19"/>
      <c r="G12" s="39"/>
      <c r="H12" s="19"/>
      <c r="I12" s="38"/>
      <c r="J12" s="19"/>
      <c r="K12" s="38"/>
      <c r="L12" s="19"/>
      <c r="M12" s="38"/>
      <c r="N12" s="19"/>
      <c r="O12" s="38"/>
      <c r="P12" s="19"/>
    </row>
    <row r="13" spans="1:16" ht="15.75">
      <c r="A13" s="40" t="s">
        <v>18</v>
      </c>
      <c r="B13" s="19"/>
      <c r="C13" s="48" t="e">
        <f t="shared" ref="C13:O13" si="1">+C11/C4</f>
        <v>#DIV/0!</v>
      </c>
      <c r="D13" s="19"/>
      <c r="E13" s="48" t="e">
        <f t="shared" si="1"/>
        <v>#DIV/0!</v>
      </c>
      <c r="F13" s="19"/>
      <c r="G13" s="48" t="e">
        <f t="shared" si="1"/>
        <v>#DIV/0!</v>
      </c>
      <c r="H13" s="19"/>
      <c r="I13" s="48" t="e">
        <f t="shared" si="1"/>
        <v>#DIV/0!</v>
      </c>
      <c r="J13" s="19"/>
      <c r="K13" s="48" t="e">
        <f t="shared" si="1"/>
        <v>#DIV/0!</v>
      </c>
      <c r="L13" s="19"/>
      <c r="M13" s="48" t="e">
        <f t="shared" si="1"/>
        <v>#DIV/0!</v>
      </c>
      <c r="N13" s="19"/>
      <c r="O13" s="48" t="e">
        <f t="shared" si="1"/>
        <v>#DIV/0!</v>
      </c>
      <c r="P13" s="19"/>
    </row>
    <row r="14" spans="1:16" ht="15.75">
      <c r="A14" s="40"/>
      <c r="B14" s="19"/>
      <c r="C14" s="41"/>
      <c r="D14" s="19"/>
      <c r="E14" s="41"/>
      <c r="F14" s="19"/>
      <c r="G14" s="41"/>
      <c r="H14" s="19"/>
      <c r="I14" s="41"/>
      <c r="J14" s="19"/>
      <c r="K14" s="41"/>
      <c r="L14" s="19"/>
      <c r="M14" s="41"/>
      <c r="N14" s="19"/>
      <c r="O14" s="41"/>
      <c r="P14" s="19"/>
    </row>
    <row r="15" spans="1:16" ht="15">
      <c r="B15" s="19"/>
      <c r="D15" s="19"/>
      <c r="F15" s="19"/>
      <c r="H15" s="19"/>
      <c r="J15" s="19"/>
      <c r="L15" s="19"/>
      <c r="N15" s="19"/>
      <c r="P15" s="19"/>
    </row>
    <row r="16" spans="1:16" ht="14.45" customHeight="1">
      <c r="A16" t="s">
        <v>42</v>
      </c>
    </row>
    <row r="17" customFormat="1" ht="5.25" customHeight="1"/>
    <row r="18" customFormat="1" ht="0" hidden="1" customHeight="1"/>
    <row r="19" customFormat="1" ht="0" hidden="1" customHeight="1"/>
    <row r="20" customFormat="1" ht="0" hidden="1" customHeight="1"/>
    <row r="21" customFormat="1" ht="0" hidden="1" customHeight="1"/>
    <row r="22" customFormat="1" ht="0" hidden="1" customHeight="1"/>
    <row r="23" customFormat="1" ht="0" hidden="1" customHeight="1"/>
  </sheetData>
  <sheetProtection algorithmName="SHA-512" hashValue="IEUYX1y5cSWFUQ7d34xcMWMldrQ5YPpQzRmYLKXFxrW9VN4gAnTJk05l7MqAcBKpMQwncoXnXizByedzxGp7Ag==" saltValue="Sol90kzJlzy4NEAeWNN6FA==" spinCount="100000" sheet="1" objects="1" scenarios="1"/>
  <mergeCells count="1">
    <mergeCell ref="A2: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111FA-F98B-4082-96F7-3E6A1E1CDFBA}">
  <sheetPr>
    <tabColor rgb="FFFFC000"/>
  </sheetPr>
  <dimension ref="A1:P17"/>
  <sheetViews>
    <sheetView zoomScale="120" zoomScaleNormal="120" workbookViewId="0">
      <selection activeCell="O10" sqref="O10"/>
    </sheetView>
  </sheetViews>
  <sheetFormatPr defaultColWidth="0" defaultRowHeight="0" customHeight="1" zeroHeight="1"/>
  <cols>
    <col min="1" max="1" width="31.7109375" bestFit="1" customWidth="1"/>
    <col min="2" max="2" width="1.7109375" customWidth="1"/>
    <col min="3" max="3" width="20.7109375" customWidth="1"/>
    <col min="4" max="4" width="1.7109375" customWidth="1"/>
    <col min="5" max="5" width="20.7109375" customWidth="1"/>
    <col min="6" max="6" width="1.7109375" customWidth="1"/>
    <col min="7" max="7" width="20.7109375" customWidth="1"/>
    <col min="8" max="8" width="1.7109375" customWidth="1"/>
    <col min="9" max="9" width="20.7109375" customWidth="1"/>
    <col min="10" max="10" width="1.7109375" customWidth="1"/>
    <col min="11" max="11" width="20.7109375" customWidth="1"/>
    <col min="12" max="12" width="1.7109375" customWidth="1"/>
    <col min="13" max="13" width="20.7109375" customWidth="1"/>
    <col min="14" max="14" width="1.7109375" customWidth="1"/>
    <col min="15" max="15" width="20.7109375" customWidth="1"/>
    <col min="16" max="16" width="1.85546875" customWidth="1"/>
    <col min="17" max="16384" width="8.85546875" hidden="1"/>
  </cols>
  <sheetData>
    <row r="1" spans="1:16" ht="18.75">
      <c r="A1" s="29" t="s">
        <v>20</v>
      </c>
      <c r="B1" s="19"/>
      <c r="C1" s="66">
        <f>+'30 Yr Mortgage Amortization'!B7</f>
        <v>0</v>
      </c>
      <c r="D1" s="19"/>
      <c r="E1" s="19"/>
      <c r="F1" s="19"/>
      <c r="G1" s="30" t="s">
        <v>1</v>
      </c>
      <c r="H1" s="19"/>
      <c r="I1" s="31">
        <f>+Input!B3/100</f>
        <v>0</v>
      </c>
      <c r="J1" s="19"/>
      <c r="K1" s="30"/>
      <c r="L1" s="19"/>
      <c r="M1" s="30" t="s">
        <v>3</v>
      </c>
      <c r="N1" s="19"/>
      <c r="O1" s="31">
        <f>+Input!B4/100</f>
        <v>0</v>
      </c>
      <c r="P1" s="19"/>
    </row>
    <row r="2" spans="1:16" ht="18.75">
      <c r="A2" s="73" t="s">
        <v>21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19"/>
    </row>
    <row r="3" spans="1:16" ht="15.75">
      <c r="A3" s="32"/>
      <c r="B3" s="19"/>
      <c r="C3" s="33">
        <v>2021</v>
      </c>
      <c r="D3" s="19"/>
      <c r="E3" s="33">
        <f>+C3+5</f>
        <v>2026</v>
      </c>
      <c r="F3" s="19"/>
      <c r="G3" s="33">
        <f>+E3+5</f>
        <v>2031</v>
      </c>
      <c r="H3" s="19"/>
      <c r="I3" s="33">
        <f>+G3+5</f>
        <v>2036</v>
      </c>
      <c r="J3" s="19"/>
      <c r="K3" s="33">
        <f>+I3+5</f>
        <v>2041</v>
      </c>
      <c r="L3" s="19"/>
      <c r="M3" s="33">
        <f t="shared" ref="M3" si="0">+K3+5</f>
        <v>2046</v>
      </c>
      <c r="N3" s="19"/>
      <c r="O3" s="33">
        <v>2050</v>
      </c>
      <c r="P3" s="19"/>
    </row>
    <row r="4" spans="1:16" ht="15.75">
      <c r="A4" s="34" t="s">
        <v>22</v>
      </c>
      <c r="B4" s="19"/>
      <c r="C4" s="35">
        <f>+Input!B11</f>
        <v>0</v>
      </c>
      <c r="D4" s="19"/>
      <c r="E4" s="35">
        <f>ROUND(FV($I$1,E3-C3,0,-C4,),0)</f>
        <v>0</v>
      </c>
      <c r="F4" s="19"/>
      <c r="G4" s="35">
        <f>ROUND(FV($I$1,G3-E3,0,-E4,),0)</f>
        <v>0</v>
      </c>
      <c r="H4" s="19"/>
      <c r="I4" s="35">
        <f>ROUND(FV($I$1,I3-G3,0,-G4,),0)</f>
        <v>0</v>
      </c>
      <c r="J4" s="19"/>
      <c r="K4" s="35">
        <f>ROUND(FV($I$1,K3-I3,0,-I4,),0)</f>
        <v>0</v>
      </c>
      <c r="L4" s="19"/>
      <c r="M4" s="35">
        <f>ROUND(FV($I$1,M3-K3,0,-K4,),0)</f>
        <v>0</v>
      </c>
      <c r="N4" s="19"/>
      <c r="O4" s="35">
        <f>ROUND(FV($I$1,O3-M3,0,-M4,),0)</f>
        <v>0</v>
      </c>
      <c r="P4" s="19"/>
    </row>
    <row r="5" spans="1:16" ht="15.75">
      <c r="A5" s="40" t="s">
        <v>41</v>
      </c>
      <c r="B5" s="19"/>
      <c r="C5" s="39">
        <f>ROUND(C4*0.02,0)</f>
        <v>0</v>
      </c>
      <c r="D5" s="19"/>
      <c r="E5" s="39">
        <f>ROUND(E4*0.02,0)</f>
        <v>0</v>
      </c>
      <c r="F5" s="19"/>
      <c r="G5" s="39">
        <f>ROUND(G4*0.02,0)</f>
        <v>0</v>
      </c>
      <c r="H5" s="19"/>
      <c r="I5" s="39">
        <f>ROUND(I4*0.02,0)</f>
        <v>0</v>
      </c>
      <c r="J5" s="19"/>
      <c r="K5" s="39">
        <f>ROUND(K4*0.02,0)</f>
        <v>0</v>
      </c>
      <c r="L5" s="19"/>
      <c r="M5" s="39">
        <f>ROUND(M4*0.02,0)</f>
        <v>0</v>
      </c>
      <c r="N5" s="19"/>
      <c r="O5" s="39">
        <f>ROUND(O4*0.02,0)</f>
        <v>0</v>
      </c>
      <c r="P5" s="19"/>
    </row>
    <row r="6" spans="1:16" ht="15.75">
      <c r="A6" s="45" t="s">
        <v>9</v>
      </c>
      <c r="B6" s="19"/>
      <c r="C6" s="46">
        <f>ROUND(SUM(First_5yrs_Interest_30_Yrs),0)</f>
        <v>0</v>
      </c>
      <c r="D6" s="19"/>
      <c r="E6" s="46">
        <f>ROUND(SUM(Second_5yr_30yrMortgageAmortization),0)</f>
        <v>0</v>
      </c>
      <c r="F6" s="19"/>
      <c r="G6" s="46">
        <f>ROUND(SUM(Third5yr_30yrMortgageAmort),0)</f>
        <v>0</v>
      </c>
      <c r="H6" s="19"/>
      <c r="I6" s="46">
        <f>ROUND(SUM(Fourth_5yr_3oyrMortgageAmortization),0)</f>
        <v>0</v>
      </c>
      <c r="J6" s="19"/>
      <c r="K6" s="46">
        <f>ROUND(SUM(Fifth_5yr_30yrMortgageAmortization),0)</f>
        <v>0</v>
      </c>
      <c r="L6" s="19"/>
      <c r="M6" s="46">
        <f>ROUND(SUM(Sixth_5yr_30yrMortgage),0)</f>
        <v>0</v>
      </c>
      <c r="N6" s="19"/>
      <c r="O6" s="46">
        <v>0</v>
      </c>
      <c r="P6" s="19"/>
    </row>
    <row r="7" spans="1:16" ht="15.75">
      <c r="A7" s="34" t="s">
        <v>11</v>
      </c>
      <c r="B7" s="19"/>
      <c r="C7" s="36">
        <f>+Input!B13</f>
        <v>0</v>
      </c>
      <c r="D7" s="19"/>
      <c r="E7" s="36">
        <f>ROUND(FV($O$1,E3-C3,0,-C7),0)</f>
        <v>0</v>
      </c>
      <c r="F7" s="19"/>
      <c r="G7" s="36">
        <f>ROUND(FV($O$1,G3-E3,0,-E7),0)</f>
        <v>0</v>
      </c>
      <c r="H7" s="19"/>
      <c r="I7" s="36">
        <f>ROUND(FV($O$1,I3-G3,0,-G7),0)</f>
        <v>0</v>
      </c>
      <c r="J7" s="19"/>
      <c r="K7" s="36">
        <f>ROUND(FV($O$1,K3-I3,0,-I7),0)</f>
        <v>0</v>
      </c>
      <c r="L7" s="19"/>
      <c r="M7" s="36">
        <f>ROUND(FV($O$1,M3-K3,0,-K7),0)</f>
        <v>0</v>
      </c>
      <c r="N7" s="19"/>
      <c r="O7" s="36">
        <f>ROUND(FV($O$1,O3-M3,0,-M7),0)</f>
        <v>0</v>
      </c>
      <c r="P7" s="19"/>
    </row>
    <row r="8" spans="1:16" ht="15.75">
      <c r="A8" s="34" t="s">
        <v>16</v>
      </c>
      <c r="B8" s="19"/>
      <c r="C8" s="36">
        <f>+Input!B14</f>
        <v>0</v>
      </c>
      <c r="D8" s="19"/>
      <c r="E8" s="36">
        <f>ROUND(FV($O$1,E3-C3,0,-C8),0)</f>
        <v>0</v>
      </c>
      <c r="F8" s="19"/>
      <c r="G8" s="36">
        <f>ROUND(FV($O$1,G3-E3,0,-E8),0)</f>
        <v>0</v>
      </c>
      <c r="H8" s="19"/>
      <c r="I8" s="36">
        <f>ROUND(FV($O$1,I3-G3,0,-G8),0)</f>
        <v>0</v>
      </c>
      <c r="J8" s="19"/>
      <c r="K8" s="36">
        <f>ROUND(FV($O$1,K3-I3,0,-I8),0)</f>
        <v>0</v>
      </c>
      <c r="L8" s="19"/>
      <c r="M8" s="36">
        <f>ROUND(FV($O$1,M3-K3,0,-K8),0)</f>
        <v>0</v>
      </c>
      <c r="N8" s="19"/>
      <c r="O8" s="36">
        <f>ROUND(FV($O$1,O3-M3,0,-M8),0)</f>
        <v>0</v>
      </c>
      <c r="P8" s="19"/>
    </row>
    <row r="9" spans="1:16" ht="15.75">
      <c r="A9" s="34" t="s">
        <v>13</v>
      </c>
      <c r="B9" s="19"/>
      <c r="C9" s="37">
        <f>+Input!B15</f>
        <v>0</v>
      </c>
      <c r="D9" s="19"/>
      <c r="E9" s="37">
        <f>ROUND(FV($O$1,E3-C3,0,-C9),0)</f>
        <v>0</v>
      </c>
      <c r="F9" s="19"/>
      <c r="G9" s="37">
        <f>ROUND(FV($O$1,G3-E3,0,-E9),0)</f>
        <v>0</v>
      </c>
      <c r="H9" s="19"/>
      <c r="I9" s="37">
        <f>ROUND(FV($O$1,I3-G3,0,-G9),0)</f>
        <v>0</v>
      </c>
      <c r="J9" s="19"/>
      <c r="K9" s="37">
        <f>ROUND(FV($O$1,K3-I3,0,-I9),0)</f>
        <v>0</v>
      </c>
      <c r="L9" s="19"/>
      <c r="M9" s="37">
        <f>ROUND(FV($O$1,M3-K3,0,-K9),0)</f>
        <v>0</v>
      </c>
      <c r="N9" s="19"/>
      <c r="O9" s="37">
        <f>ROUND(FV($O$1,O3-M3,0,-M9),0)</f>
        <v>0</v>
      </c>
      <c r="P9" s="19"/>
    </row>
    <row r="10" spans="1:16" ht="15.75">
      <c r="A10" s="42" t="s">
        <v>19</v>
      </c>
      <c r="B10" s="19"/>
      <c r="C10" s="43">
        <f>SUM(C5:C9)</f>
        <v>0</v>
      </c>
      <c r="D10" s="19"/>
      <c r="E10" s="43">
        <f t="shared" ref="E10:O10" si="1">SUM(E5:E9)</f>
        <v>0</v>
      </c>
      <c r="F10" s="19"/>
      <c r="G10" s="43">
        <f t="shared" si="1"/>
        <v>0</v>
      </c>
      <c r="H10" s="19"/>
      <c r="I10" s="43">
        <f t="shared" si="1"/>
        <v>0</v>
      </c>
      <c r="J10" s="19"/>
      <c r="K10" s="43">
        <f t="shared" si="1"/>
        <v>0</v>
      </c>
      <c r="L10" s="19"/>
      <c r="M10" s="43">
        <f t="shared" si="1"/>
        <v>0</v>
      </c>
      <c r="N10" s="19"/>
      <c r="O10" s="43">
        <f t="shared" si="1"/>
        <v>0</v>
      </c>
      <c r="P10" s="19"/>
    </row>
    <row r="11" spans="1:16" ht="21.6" customHeight="1" thickBot="1">
      <c r="A11" s="34" t="s">
        <v>17</v>
      </c>
      <c r="B11" s="19"/>
      <c r="C11" s="49">
        <f>+C4-C10</f>
        <v>0</v>
      </c>
      <c r="D11" s="19"/>
      <c r="E11" s="49">
        <f>+E4-E10</f>
        <v>0</v>
      </c>
      <c r="F11" s="19"/>
      <c r="G11" s="49">
        <f>+G4-G10</f>
        <v>0</v>
      </c>
      <c r="H11" s="19"/>
      <c r="I11" s="49">
        <f>+I4-I10</f>
        <v>0</v>
      </c>
      <c r="J11" s="19"/>
      <c r="K11" s="49">
        <f>+K4-K10</f>
        <v>0</v>
      </c>
      <c r="L11" s="19"/>
      <c r="M11" s="49">
        <f>+M4-M10</f>
        <v>0</v>
      </c>
      <c r="N11" s="19"/>
      <c r="O11" s="49">
        <f>+O4-O10</f>
        <v>0</v>
      </c>
      <c r="P11" s="19"/>
    </row>
    <row r="12" spans="1:16" ht="16.5" thickTop="1">
      <c r="A12" s="34"/>
      <c r="B12" s="19"/>
      <c r="C12" s="38"/>
      <c r="D12" s="19"/>
      <c r="E12" s="38"/>
      <c r="F12" s="19"/>
      <c r="G12" s="39"/>
      <c r="H12" s="19"/>
      <c r="I12" s="38"/>
      <c r="J12" s="19"/>
      <c r="K12" s="38"/>
      <c r="L12" s="19"/>
      <c r="M12" s="38"/>
      <c r="N12" s="19"/>
      <c r="O12" s="38"/>
      <c r="P12" s="19"/>
    </row>
    <row r="13" spans="1:16" ht="15.75">
      <c r="A13" s="40" t="s">
        <v>18</v>
      </c>
      <c r="B13" s="19"/>
      <c r="C13" s="48" t="e">
        <f t="shared" ref="C13:O13" si="2">+C11/C4</f>
        <v>#DIV/0!</v>
      </c>
      <c r="D13" s="19"/>
      <c r="E13" s="48" t="e">
        <f t="shared" si="2"/>
        <v>#DIV/0!</v>
      </c>
      <c r="F13" s="19"/>
      <c r="G13" s="48" t="e">
        <f t="shared" si="2"/>
        <v>#DIV/0!</v>
      </c>
      <c r="H13" s="19"/>
      <c r="I13" s="48" t="e">
        <f t="shared" si="2"/>
        <v>#DIV/0!</v>
      </c>
      <c r="J13" s="19"/>
      <c r="K13" s="48" t="e">
        <f t="shared" si="2"/>
        <v>#DIV/0!</v>
      </c>
      <c r="L13" s="19"/>
      <c r="M13" s="48" t="e">
        <f t="shared" si="2"/>
        <v>#DIV/0!</v>
      </c>
      <c r="N13" s="19"/>
      <c r="O13" s="48" t="e">
        <f t="shared" si="2"/>
        <v>#DIV/0!</v>
      </c>
      <c r="P13" s="19"/>
    </row>
    <row r="14" spans="1:16" ht="15.75">
      <c r="A14" s="40"/>
      <c r="B14" s="19"/>
      <c r="C14" s="41"/>
      <c r="D14" s="19"/>
      <c r="E14" s="41"/>
      <c r="F14" s="19"/>
      <c r="G14" s="41"/>
      <c r="H14" s="19"/>
      <c r="I14" s="41"/>
      <c r="J14" s="19"/>
      <c r="K14" s="41"/>
      <c r="L14" s="19"/>
      <c r="M14" s="41"/>
      <c r="N14" s="19"/>
      <c r="O14" s="41"/>
      <c r="P14" s="19"/>
    </row>
    <row r="15" spans="1:16" ht="15">
      <c r="B15" s="19"/>
      <c r="D15" s="19"/>
      <c r="F15" s="19"/>
      <c r="H15" s="19"/>
      <c r="J15" s="19"/>
      <c r="L15" s="19"/>
      <c r="N15" s="19"/>
      <c r="P15" s="19"/>
    </row>
    <row r="16" spans="1:16" ht="14.45" customHeight="1">
      <c r="A16" t="s">
        <v>42</v>
      </c>
    </row>
    <row r="17" ht="6" customHeight="1"/>
  </sheetData>
  <sheetProtection algorithmName="SHA-512" hashValue="PywZGOSzXGWNsLmhORpptPYVolEQiKztKCbphIQqxdgziAWvbcPEjxpG08YvpNbg0B0CKnVe82pNO5acxNBoPw==" saltValue="F20NiXJuxbpKSPQHYE7WTg==" spinCount="100000" sheet="1" objects="1" scenarios="1"/>
  <mergeCells count="1">
    <mergeCell ref="A2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BA65D-1B73-4060-9AAA-969BE990CC6A}">
  <sheetPr>
    <tabColor theme="0"/>
  </sheetPr>
  <dimension ref="A1:K190"/>
  <sheetViews>
    <sheetView zoomScale="130" zoomScaleNormal="130" workbookViewId="0">
      <pane xSplit="1" ySplit="10" topLeftCell="B11" activePane="bottomRight" state="frozenSplit"/>
      <selection activeCell="B6" sqref="B6"/>
      <selection pane="topRight" activeCell="B6" sqref="B6"/>
      <selection pane="bottomLeft" activeCell="B6" sqref="B6"/>
      <selection pane="bottomRight" activeCell="F190" sqref="F190"/>
    </sheetView>
  </sheetViews>
  <sheetFormatPr defaultRowHeight="15"/>
  <cols>
    <col min="1" max="1" width="11" bestFit="1" customWidth="1"/>
    <col min="2" max="2" width="12.85546875" customWidth="1"/>
    <col min="3" max="4" width="12.42578125" bestFit="1" customWidth="1"/>
    <col min="5" max="5" width="11.7109375" bestFit="1" customWidth="1"/>
    <col min="6" max="6" width="12.42578125" bestFit="1" customWidth="1"/>
    <col min="7" max="7" width="3.7109375" customWidth="1"/>
    <col min="8" max="8" width="14.140625" bestFit="1" customWidth="1"/>
    <col min="9" max="9" width="13.42578125" bestFit="1" customWidth="1"/>
  </cols>
  <sheetData>
    <row r="1" spans="1:11">
      <c r="A1" t="s">
        <v>4</v>
      </c>
      <c r="B1" s="5">
        <f>+Input!B6</f>
        <v>0</v>
      </c>
    </row>
    <row r="2" spans="1:11">
      <c r="A2" t="s">
        <v>23</v>
      </c>
      <c r="B2" s="5">
        <f>+Input!B7</f>
        <v>0</v>
      </c>
    </row>
    <row r="3" spans="1:11">
      <c r="B3" s="5"/>
    </row>
    <row r="4" spans="1:11">
      <c r="A4" t="s">
        <v>1</v>
      </c>
      <c r="B4" s="6">
        <f>+Input!B3/100</f>
        <v>0</v>
      </c>
    </row>
    <row r="5" spans="1:11">
      <c r="A5" t="s">
        <v>3</v>
      </c>
      <c r="B5" s="6">
        <f>+Input!B4/100</f>
        <v>0</v>
      </c>
    </row>
    <row r="6" spans="1:11">
      <c r="A6" t="s">
        <v>24</v>
      </c>
      <c r="B6" s="7">
        <f>+Input!B8/100</f>
        <v>0</v>
      </c>
    </row>
    <row r="7" spans="1:11">
      <c r="A7" t="s">
        <v>25</v>
      </c>
      <c r="B7" s="8">
        <f>-PMT(B6/12,B8*12,B2)</f>
        <v>0</v>
      </c>
    </row>
    <row r="8" spans="1:11">
      <c r="A8" t="s">
        <v>6</v>
      </c>
      <c r="B8">
        <v>15</v>
      </c>
      <c r="C8" t="s">
        <v>26</v>
      </c>
    </row>
    <row r="10" spans="1:11" ht="26.25">
      <c r="A10" s="9" t="s">
        <v>27</v>
      </c>
      <c r="B10" s="9" t="s">
        <v>28</v>
      </c>
      <c r="C10" s="10" t="s">
        <v>29</v>
      </c>
      <c r="D10" s="10" t="s">
        <v>30</v>
      </c>
      <c r="E10" s="10" t="s">
        <v>31</v>
      </c>
      <c r="F10" s="10" t="s">
        <v>32</v>
      </c>
      <c r="H10" s="11" t="s">
        <v>33</v>
      </c>
      <c r="I10" s="11" t="s">
        <v>34</v>
      </c>
    </row>
    <row r="11" spans="1:11">
      <c r="A11">
        <v>1</v>
      </c>
      <c r="B11" s="12">
        <f>+Input!B2</f>
        <v>0</v>
      </c>
      <c r="C11" s="13">
        <f>+B2</f>
        <v>0</v>
      </c>
      <c r="D11" s="14">
        <f>+C11-F11</f>
        <v>0</v>
      </c>
      <c r="E11" s="14">
        <f t="shared" ref="E11:E74" si="0">+$B$7-D11</f>
        <v>0</v>
      </c>
      <c r="F11" s="14">
        <f>-PV($B$6/12,($B$8*12)-A11,$B$7,0)</f>
        <v>0</v>
      </c>
      <c r="H11" s="15">
        <f>FV($B$4/12,A11,0,-B1,)</f>
        <v>0</v>
      </c>
      <c r="I11" s="14">
        <f t="shared" ref="I11:I74" si="1">+H11-F11</f>
        <v>0</v>
      </c>
    </row>
    <row r="12" spans="1:11">
      <c r="A12">
        <v>2</v>
      </c>
      <c r="B12" s="12">
        <f>+B11+31</f>
        <v>31</v>
      </c>
      <c r="C12" s="13">
        <f>+F11</f>
        <v>0</v>
      </c>
      <c r="D12" s="13">
        <f>+C12-F12</f>
        <v>0</v>
      </c>
      <c r="E12" s="13">
        <f t="shared" si="0"/>
        <v>0</v>
      </c>
      <c r="F12" s="13">
        <f>-PV($B$6/12,($B$8*12)-A12,$B$7,0)</f>
        <v>0</v>
      </c>
      <c r="H12" s="13">
        <f t="shared" ref="H12:H75" si="2">FV($B$4/12,A12-A11,0,-H11,)</f>
        <v>0</v>
      </c>
      <c r="I12" s="13">
        <f t="shared" si="1"/>
        <v>0</v>
      </c>
      <c r="J12" s="14"/>
      <c r="K12" s="16"/>
    </row>
    <row r="13" spans="1:11">
      <c r="A13">
        <v>3</v>
      </c>
      <c r="B13" s="12">
        <f>+B12+30.5</f>
        <v>61.5</v>
      </c>
      <c r="C13" s="13">
        <f t="shared" ref="C13:C76" si="3">+F12</f>
        <v>0</v>
      </c>
      <c r="D13" s="13">
        <f t="shared" ref="D13:D76" si="4">+C13-F13</f>
        <v>0</v>
      </c>
      <c r="E13" s="13">
        <f t="shared" si="0"/>
        <v>0</v>
      </c>
      <c r="F13" s="13">
        <f t="shared" ref="F13:F76" si="5">-PV($B$6/12,($B$8*12)-A13,$B$7,0)</f>
        <v>0</v>
      </c>
      <c r="H13" s="13">
        <f t="shared" si="2"/>
        <v>0</v>
      </c>
      <c r="I13" s="13">
        <f t="shared" si="1"/>
        <v>0</v>
      </c>
    </row>
    <row r="14" spans="1:11">
      <c r="A14">
        <v>4</v>
      </c>
      <c r="B14" s="12">
        <f t="shared" ref="B14:B77" si="6">+B13+30.5</f>
        <v>92</v>
      </c>
      <c r="C14" s="13">
        <f t="shared" si="3"/>
        <v>0</v>
      </c>
      <c r="D14" s="13">
        <f t="shared" si="4"/>
        <v>0</v>
      </c>
      <c r="E14" s="13">
        <f t="shared" si="0"/>
        <v>0</v>
      </c>
      <c r="F14" s="13">
        <f t="shared" si="5"/>
        <v>0</v>
      </c>
      <c r="H14" s="13">
        <f t="shared" si="2"/>
        <v>0</v>
      </c>
      <c r="I14" s="13">
        <f t="shared" si="1"/>
        <v>0</v>
      </c>
    </row>
    <row r="15" spans="1:11">
      <c r="A15">
        <v>5</v>
      </c>
      <c r="B15" s="12">
        <f t="shared" si="6"/>
        <v>122.5</v>
      </c>
      <c r="C15" s="13">
        <f t="shared" si="3"/>
        <v>0</v>
      </c>
      <c r="D15" s="13">
        <f t="shared" si="4"/>
        <v>0</v>
      </c>
      <c r="E15" s="13">
        <f t="shared" si="0"/>
        <v>0</v>
      </c>
      <c r="F15" s="13">
        <f t="shared" si="5"/>
        <v>0</v>
      </c>
      <c r="H15" s="13">
        <f t="shared" si="2"/>
        <v>0</v>
      </c>
      <c r="I15" s="13">
        <f t="shared" si="1"/>
        <v>0</v>
      </c>
    </row>
    <row r="16" spans="1:11">
      <c r="A16">
        <v>6</v>
      </c>
      <c r="B16" s="12">
        <f t="shared" si="6"/>
        <v>153</v>
      </c>
      <c r="C16" s="13">
        <f t="shared" si="3"/>
        <v>0</v>
      </c>
      <c r="D16" s="13">
        <f t="shared" si="4"/>
        <v>0</v>
      </c>
      <c r="E16" s="13">
        <f t="shared" si="0"/>
        <v>0</v>
      </c>
      <c r="F16" s="13">
        <f t="shared" si="5"/>
        <v>0</v>
      </c>
      <c r="H16" s="13">
        <f t="shared" si="2"/>
        <v>0</v>
      </c>
      <c r="I16" s="13">
        <f t="shared" si="1"/>
        <v>0</v>
      </c>
    </row>
    <row r="17" spans="1:9">
      <c r="A17">
        <v>7</v>
      </c>
      <c r="B17" s="12">
        <f t="shared" si="6"/>
        <v>183.5</v>
      </c>
      <c r="C17" s="13">
        <f t="shared" si="3"/>
        <v>0</v>
      </c>
      <c r="D17" s="13">
        <f t="shared" si="4"/>
        <v>0</v>
      </c>
      <c r="E17" s="13">
        <f t="shared" si="0"/>
        <v>0</v>
      </c>
      <c r="F17" s="13">
        <f t="shared" si="5"/>
        <v>0</v>
      </c>
      <c r="H17" s="13">
        <f t="shared" si="2"/>
        <v>0</v>
      </c>
      <c r="I17" s="13">
        <f t="shared" si="1"/>
        <v>0</v>
      </c>
    </row>
    <row r="18" spans="1:9">
      <c r="A18">
        <v>8</v>
      </c>
      <c r="B18" s="12">
        <f t="shared" si="6"/>
        <v>214</v>
      </c>
      <c r="C18" s="13">
        <f t="shared" si="3"/>
        <v>0</v>
      </c>
      <c r="D18" s="13">
        <f t="shared" si="4"/>
        <v>0</v>
      </c>
      <c r="E18" s="13">
        <f t="shared" si="0"/>
        <v>0</v>
      </c>
      <c r="F18" s="13">
        <f t="shared" si="5"/>
        <v>0</v>
      </c>
      <c r="H18" s="13">
        <f t="shared" si="2"/>
        <v>0</v>
      </c>
      <c r="I18" s="13">
        <f t="shared" si="1"/>
        <v>0</v>
      </c>
    </row>
    <row r="19" spans="1:9">
      <c r="A19">
        <v>9</v>
      </c>
      <c r="B19" s="12">
        <f t="shared" si="6"/>
        <v>244.5</v>
      </c>
      <c r="C19" s="13">
        <f t="shared" si="3"/>
        <v>0</v>
      </c>
      <c r="D19" s="13">
        <f t="shared" si="4"/>
        <v>0</v>
      </c>
      <c r="E19" s="13">
        <f t="shared" si="0"/>
        <v>0</v>
      </c>
      <c r="F19" s="13">
        <f t="shared" si="5"/>
        <v>0</v>
      </c>
      <c r="H19" s="13">
        <f t="shared" si="2"/>
        <v>0</v>
      </c>
      <c r="I19" s="13">
        <f t="shared" si="1"/>
        <v>0</v>
      </c>
    </row>
    <row r="20" spans="1:9">
      <c r="A20">
        <v>10</v>
      </c>
      <c r="B20" s="12">
        <f t="shared" si="6"/>
        <v>275</v>
      </c>
      <c r="C20" s="13">
        <f t="shared" si="3"/>
        <v>0</v>
      </c>
      <c r="D20" s="13">
        <f t="shared" si="4"/>
        <v>0</v>
      </c>
      <c r="E20" s="13">
        <f t="shared" si="0"/>
        <v>0</v>
      </c>
      <c r="F20" s="13">
        <f t="shared" si="5"/>
        <v>0</v>
      </c>
      <c r="H20" s="13">
        <f t="shared" si="2"/>
        <v>0</v>
      </c>
      <c r="I20" s="13">
        <f t="shared" si="1"/>
        <v>0</v>
      </c>
    </row>
    <row r="21" spans="1:9">
      <c r="A21">
        <v>11</v>
      </c>
      <c r="B21" s="12">
        <f t="shared" si="6"/>
        <v>305.5</v>
      </c>
      <c r="C21" s="13">
        <f t="shared" si="3"/>
        <v>0</v>
      </c>
      <c r="D21" s="13">
        <f t="shared" si="4"/>
        <v>0</v>
      </c>
      <c r="E21" s="13">
        <f t="shared" si="0"/>
        <v>0</v>
      </c>
      <c r="F21" s="13">
        <f t="shared" si="5"/>
        <v>0</v>
      </c>
      <c r="H21" s="13">
        <f t="shared" si="2"/>
        <v>0</v>
      </c>
      <c r="I21" s="13">
        <f t="shared" si="1"/>
        <v>0</v>
      </c>
    </row>
    <row r="22" spans="1:9">
      <c r="A22">
        <v>12</v>
      </c>
      <c r="B22" s="12">
        <f t="shared" si="6"/>
        <v>336</v>
      </c>
      <c r="C22" s="13">
        <f t="shared" si="3"/>
        <v>0</v>
      </c>
      <c r="D22" s="13">
        <f t="shared" si="4"/>
        <v>0</v>
      </c>
      <c r="E22" s="13">
        <f t="shared" si="0"/>
        <v>0</v>
      </c>
      <c r="F22" s="13">
        <f t="shared" si="5"/>
        <v>0</v>
      </c>
      <c r="H22" s="13">
        <f t="shared" si="2"/>
        <v>0</v>
      </c>
      <c r="I22" s="13">
        <f t="shared" si="1"/>
        <v>0</v>
      </c>
    </row>
    <row r="23" spans="1:9">
      <c r="A23">
        <v>13</v>
      </c>
      <c r="B23" s="12">
        <f t="shared" si="6"/>
        <v>366.5</v>
      </c>
      <c r="C23" s="13">
        <f t="shared" si="3"/>
        <v>0</v>
      </c>
      <c r="D23" s="13">
        <f t="shared" si="4"/>
        <v>0</v>
      </c>
      <c r="E23" s="13">
        <f t="shared" si="0"/>
        <v>0</v>
      </c>
      <c r="F23" s="13">
        <f t="shared" si="5"/>
        <v>0</v>
      </c>
      <c r="H23" s="13">
        <f t="shared" si="2"/>
        <v>0</v>
      </c>
      <c r="I23" s="13">
        <f t="shared" si="1"/>
        <v>0</v>
      </c>
    </row>
    <row r="24" spans="1:9">
      <c r="A24">
        <v>14</v>
      </c>
      <c r="B24" s="12">
        <f t="shared" si="6"/>
        <v>397</v>
      </c>
      <c r="C24" s="13">
        <f t="shared" si="3"/>
        <v>0</v>
      </c>
      <c r="D24" s="13">
        <f t="shared" si="4"/>
        <v>0</v>
      </c>
      <c r="E24" s="13">
        <f t="shared" si="0"/>
        <v>0</v>
      </c>
      <c r="F24" s="13">
        <f t="shared" si="5"/>
        <v>0</v>
      </c>
      <c r="H24" s="13">
        <f t="shared" si="2"/>
        <v>0</v>
      </c>
      <c r="I24" s="13">
        <f t="shared" si="1"/>
        <v>0</v>
      </c>
    </row>
    <row r="25" spans="1:9">
      <c r="A25">
        <v>15</v>
      </c>
      <c r="B25" s="12">
        <f t="shared" si="6"/>
        <v>427.5</v>
      </c>
      <c r="C25" s="13">
        <f t="shared" si="3"/>
        <v>0</v>
      </c>
      <c r="D25" s="13">
        <f t="shared" si="4"/>
        <v>0</v>
      </c>
      <c r="E25" s="13">
        <f t="shared" si="0"/>
        <v>0</v>
      </c>
      <c r="F25" s="13">
        <f t="shared" si="5"/>
        <v>0</v>
      </c>
      <c r="H25" s="13">
        <f t="shared" si="2"/>
        <v>0</v>
      </c>
      <c r="I25" s="13">
        <f t="shared" si="1"/>
        <v>0</v>
      </c>
    </row>
    <row r="26" spans="1:9">
      <c r="A26">
        <v>16</v>
      </c>
      <c r="B26" s="12">
        <f t="shared" si="6"/>
        <v>458</v>
      </c>
      <c r="C26" s="13">
        <f t="shared" si="3"/>
        <v>0</v>
      </c>
      <c r="D26" s="13">
        <f t="shared" si="4"/>
        <v>0</v>
      </c>
      <c r="E26" s="13">
        <f t="shared" si="0"/>
        <v>0</v>
      </c>
      <c r="F26" s="13">
        <f t="shared" si="5"/>
        <v>0</v>
      </c>
      <c r="H26" s="13">
        <f t="shared" si="2"/>
        <v>0</v>
      </c>
      <c r="I26" s="13">
        <f t="shared" si="1"/>
        <v>0</v>
      </c>
    </row>
    <row r="27" spans="1:9">
      <c r="A27">
        <v>17</v>
      </c>
      <c r="B27" s="12">
        <f t="shared" si="6"/>
        <v>488.5</v>
      </c>
      <c r="C27" s="13">
        <f t="shared" si="3"/>
        <v>0</v>
      </c>
      <c r="D27" s="13">
        <f t="shared" si="4"/>
        <v>0</v>
      </c>
      <c r="E27" s="13">
        <f t="shared" si="0"/>
        <v>0</v>
      </c>
      <c r="F27" s="13">
        <f t="shared" si="5"/>
        <v>0</v>
      </c>
      <c r="H27" s="13">
        <f t="shared" si="2"/>
        <v>0</v>
      </c>
      <c r="I27" s="13">
        <f t="shared" si="1"/>
        <v>0</v>
      </c>
    </row>
    <row r="28" spans="1:9">
      <c r="A28">
        <v>18</v>
      </c>
      <c r="B28" s="12">
        <f t="shared" si="6"/>
        <v>519</v>
      </c>
      <c r="C28" s="13">
        <f t="shared" si="3"/>
        <v>0</v>
      </c>
      <c r="D28" s="13">
        <f t="shared" si="4"/>
        <v>0</v>
      </c>
      <c r="E28" s="13">
        <f t="shared" si="0"/>
        <v>0</v>
      </c>
      <c r="F28" s="13">
        <f t="shared" si="5"/>
        <v>0</v>
      </c>
      <c r="H28" s="13">
        <f t="shared" si="2"/>
        <v>0</v>
      </c>
      <c r="I28" s="13">
        <f t="shared" si="1"/>
        <v>0</v>
      </c>
    </row>
    <row r="29" spans="1:9">
      <c r="A29">
        <v>19</v>
      </c>
      <c r="B29" s="12">
        <f t="shared" si="6"/>
        <v>549.5</v>
      </c>
      <c r="C29" s="13">
        <f t="shared" si="3"/>
        <v>0</v>
      </c>
      <c r="D29" s="13">
        <f t="shared" si="4"/>
        <v>0</v>
      </c>
      <c r="E29" s="13">
        <f t="shared" si="0"/>
        <v>0</v>
      </c>
      <c r="F29" s="13">
        <f t="shared" si="5"/>
        <v>0</v>
      </c>
      <c r="H29" s="13">
        <f t="shared" si="2"/>
        <v>0</v>
      </c>
      <c r="I29" s="13">
        <f t="shared" si="1"/>
        <v>0</v>
      </c>
    </row>
    <row r="30" spans="1:9">
      <c r="A30">
        <v>20</v>
      </c>
      <c r="B30" s="12">
        <f t="shared" si="6"/>
        <v>580</v>
      </c>
      <c r="C30" s="13">
        <f t="shared" si="3"/>
        <v>0</v>
      </c>
      <c r="D30" s="13">
        <f t="shared" si="4"/>
        <v>0</v>
      </c>
      <c r="E30" s="13">
        <f t="shared" si="0"/>
        <v>0</v>
      </c>
      <c r="F30" s="13">
        <f t="shared" si="5"/>
        <v>0</v>
      </c>
      <c r="H30" s="13">
        <f t="shared" si="2"/>
        <v>0</v>
      </c>
      <c r="I30" s="13">
        <f t="shared" si="1"/>
        <v>0</v>
      </c>
    </row>
    <row r="31" spans="1:9">
      <c r="A31">
        <v>21</v>
      </c>
      <c r="B31" s="12">
        <f t="shared" si="6"/>
        <v>610.5</v>
      </c>
      <c r="C31" s="13">
        <f t="shared" si="3"/>
        <v>0</v>
      </c>
      <c r="D31" s="13">
        <f t="shared" si="4"/>
        <v>0</v>
      </c>
      <c r="E31" s="13">
        <f t="shared" si="0"/>
        <v>0</v>
      </c>
      <c r="F31" s="13">
        <f t="shared" si="5"/>
        <v>0</v>
      </c>
      <c r="H31" s="13">
        <f t="shared" si="2"/>
        <v>0</v>
      </c>
      <c r="I31" s="13">
        <f t="shared" si="1"/>
        <v>0</v>
      </c>
    </row>
    <row r="32" spans="1:9">
      <c r="A32">
        <v>22</v>
      </c>
      <c r="B32" s="12">
        <f t="shared" si="6"/>
        <v>641</v>
      </c>
      <c r="C32" s="13">
        <f t="shared" si="3"/>
        <v>0</v>
      </c>
      <c r="D32" s="13">
        <f t="shared" si="4"/>
        <v>0</v>
      </c>
      <c r="E32" s="13">
        <f t="shared" si="0"/>
        <v>0</v>
      </c>
      <c r="F32" s="13">
        <f t="shared" si="5"/>
        <v>0</v>
      </c>
      <c r="H32" s="13">
        <f t="shared" si="2"/>
        <v>0</v>
      </c>
      <c r="I32" s="13">
        <f t="shared" si="1"/>
        <v>0</v>
      </c>
    </row>
    <row r="33" spans="1:9">
      <c r="A33">
        <v>23</v>
      </c>
      <c r="B33" s="12">
        <f t="shared" si="6"/>
        <v>671.5</v>
      </c>
      <c r="C33" s="13">
        <f t="shared" si="3"/>
        <v>0</v>
      </c>
      <c r="D33" s="13">
        <f t="shared" si="4"/>
        <v>0</v>
      </c>
      <c r="E33" s="13">
        <f t="shared" si="0"/>
        <v>0</v>
      </c>
      <c r="F33" s="13">
        <f t="shared" si="5"/>
        <v>0</v>
      </c>
      <c r="H33" s="13">
        <f t="shared" si="2"/>
        <v>0</v>
      </c>
      <c r="I33" s="13">
        <f t="shared" si="1"/>
        <v>0</v>
      </c>
    </row>
    <row r="34" spans="1:9">
      <c r="A34">
        <v>24</v>
      </c>
      <c r="B34" s="12">
        <f t="shared" si="6"/>
        <v>702</v>
      </c>
      <c r="C34" s="13">
        <f t="shared" si="3"/>
        <v>0</v>
      </c>
      <c r="D34" s="13">
        <f t="shared" si="4"/>
        <v>0</v>
      </c>
      <c r="E34" s="13">
        <f t="shared" si="0"/>
        <v>0</v>
      </c>
      <c r="F34" s="13">
        <f t="shared" si="5"/>
        <v>0</v>
      </c>
      <c r="H34" s="13">
        <f t="shared" si="2"/>
        <v>0</v>
      </c>
      <c r="I34" s="13">
        <f t="shared" si="1"/>
        <v>0</v>
      </c>
    </row>
    <row r="35" spans="1:9">
      <c r="A35">
        <v>25</v>
      </c>
      <c r="B35" s="12">
        <f t="shared" si="6"/>
        <v>732.5</v>
      </c>
      <c r="C35" s="13">
        <f t="shared" si="3"/>
        <v>0</v>
      </c>
      <c r="D35" s="13">
        <f t="shared" si="4"/>
        <v>0</v>
      </c>
      <c r="E35" s="13">
        <f t="shared" si="0"/>
        <v>0</v>
      </c>
      <c r="F35" s="13">
        <f t="shared" si="5"/>
        <v>0</v>
      </c>
      <c r="H35" s="13">
        <f t="shared" si="2"/>
        <v>0</v>
      </c>
      <c r="I35" s="13">
        <f t="shared" si="1"/>
        <v>0</v>
      </c>
    </row>
    <row r="36" spans="1:9">
      <c r="A36">
        <v>26</v>
      </c>
      <c r="B36" s="12">
        <f t="shared" si="6"/>
        <v>763</v>
      </c>
      <c r="C36" s="13">
        <f t="shared" si="3"/>
        <v>0</v>
      </c>
      <c r="D36" s="13">
        <f t="shared" si="4"/>
        <v>0</v>
      </c>
      <c r="E36" s="13">
        <f t="shared" si="0"/>
        <v>0</v>
      </c>
      <c r="F36" s="13">
        <f t="shared" si="5"/>
        <v>0</v>
      </c>
      <c r="H36" s="13">
        <f t="shared" si="2"/>
        <v>0</v>
      </c>
      <c r="I36" s="13">
        <f t="shared" si="1"/>
        <v>0</v>
      </c>
    </row>
    <row r="37" spans="1:9">
      <c r="A37">
        <v>27</v>
      </c>
      <c r="B37" s="12">
        <f t="shared" si="6"/>
        <v>793.5</v>
      </c>
      <c r="C37" s="13">
        <f t="shared" si="3"/>
        <v>0</v>
      </c>
      <c r="D37" s="13">
        <f t="shared" si="4"/>
        <v>0</v>
      </c>
      <c r="E37" s="13">
        <f t="shared" si="0"/>
        <v>0</v>
      </c>
      <c r="F37" s="13">
        <f t="shared" si="5"/>
        <v>0</v>
      </c>
      <c r="H37" s="13">
        <f t="shared" si="2"/>
        <v>0</v>
      </c>
      <c r="I37" s="13">
        <f t="shared" si="1"/>
        <v>0</v>
      </c>
    </row>
    <row r="38" spans="1:9">
      <c r="A38">
        <v>28</v>
      </c>
      <c r="B38" s="12">
        <f t="shared" si="6"/>
        <v>824</v>
      </c>
      <c r="C38" s="13">
        <f t="shared" si="3"/>
        <v>0</v>
      </c>
      <c r="D38" s="13">
        <f t="shared" si="4"/>
        <v>0</v>
      </c>
      <c r="E38" s="13">
        <f t="shared" si="0"/>
        <v>0</v>
      </c>
      <c r="F38" s="13">
        <f t="shared" si="5"/>
        <v>0</v>
      </c>
      <c r="H38" s="13">
        <f t="shared" si="2"/>
        <v>0</v>
      </c>
      <c r="I38" s="13">
        <f t="shared" si="1"/>
        <v>0</v>
      </c>
    </row>
    <row r="39" spans="1:9">
      <c r="A39">
        <v>29</v>
      </c>
      <c r="B39" s="12">
        <f t="shared" si="6"/>
        <v>854.5</v>
      </c>
      <c r="C39" s="13">
        <f t="shared" si="3"/>
        <v>0</v>
      </c>
      <c r="D39" s="13">
        <f t="shared" si="4"/>
        <v>0</v>
      </c>
      <c r="E39" s="13">
        <f t="shared" si="0"/>
        <v>0</v>
      </c>
      <c r="F39" s="13">
        <f t="shared" si="5"/>
        <v>0</v>
      </c>
      <c r="H39" s="13">
        <f t="shared" si="2"/>
        <v>0</v>
      </c>
      <c r="I39" s="13">
        <f t="shared" si="1"/>
        <v>0</v>
      </c>
    </row>
    <row r="40" spans="1:9">
      <c r="A40">
        <v>30</v>
      </c>
      <c r="B40" s="12">
        <f t="shared" si="6"/>
        <v>885</v>
      </c>
      <c r="C40" s="13">
        <f t="shared" si="3"/>
        <v>0</v>
      </c>
      <c r="D40" s="13">
        <f t="shared" si="4"/>
        <v>0</v>
      </c>
      <c r="E40" s="13">
        <f t="shared" si="0"/>
        <v>0</v>
      </c>
      <c r="F40" s="13">
        <f t="shared" si="5"/>
        <v>0</v>
      </c>
      <c r="H40" s="13">
        <f t="shared" si="2"/>
        <v>0</v>
      </c>
      <c r="I40" s="13">
        <f t="shared" si="1"/>
        <v>0</v>
      </c>
    </row>
    <row r="41" spans="1:9">
      <c r="A41">
        <v>31</v>
      </c>
      <c r="B41" s="12">
        <f t="shared" si="6"/>
        <v>915.5</v>
      </c>
      <c r="C41" s="13">
        <f t="shared" si="3"/>
        <v>0</v>
      </c>
      <c r="D41" s="13">
        <f t="shared" si="4"/>
        <v>0</v>
      </c>
      <c r="E41" s="13">
        <f t="shared" si="0"/>
        <v>0</v>
      </c>
      <c r="F41" s="13">
        <f t="shared" si="5"/>
        <v>0</v>
      </c>
      <c r="H41" s="13">
        <f t="shared" si="2"/>
        <v>0</v>
      </c>
      <c r="I41" s="13">
        <f t="shared" si="1"/>
        <v>0</v>
      </c>
    </row>
    <row r="42" spans="1:9">
      <c r="A42">
        <v>32</v>
      </c>
      <c r="B42" s="12">
        <f t="shared" si="6"/>
        <v>946</v>
      </c>
      <c r="C42" s="13">
        <f t="shared" si="3"/>
        <v>0</v>
      </c>
      <c r="D42" s="13">
        <f t="shared" si="4"/>
        <v>0</v>
      </c>
      <c r="E42" s="13">
        <f t="shared" si="0"/>
        <v>0</v>
      </c>
      <c r="F42" s="13">
        <f t="shared" si="5"/>
        <v>0</v>
      </c>
      <c r="H42" s="13">
        <f t="shared" si="2"/>
        <v>0</v>
      </c>
      <c r="I42" s="13">
        <f t="shared" si="1"/>
        <v>0</v>
      </c>
    </row>
    <row r="43" spans="1:9">
      <c r="A43">
        <v>33</v>
      </c>
      <c r="B43" s="12">
        <f t="shared" si="6"/>
        <v>976.5</v>
      </c>
      <c r="C43" s="13">
        <f t="shared" si="3"/>
        <v>0</v>
      </c>
      <c r="D43" s="13">
        <f t="shared" si="4"/>
        <v>0</v>
      </c>
      <c r="E43" s="13">
        <f t="shared" si="0"/>
        <v>0</v>
      </c>
      <c r="F43" s="13">
        <f t="shared" si="5"/>
        <v>0</v>
      </c>
      <c r="H43" s="13">
        <f t="shared" si="2"/>
        <v>0</v>
      </c>
      <c r="I43" s="13">
        <f t="shared" si="1"/>
        <v>0</v>
      </c>
    </row>
    <row r="44" spans="1:9">
      <c r="A44">
        <v>34</v>
      </c>
      <c r="B44" s="12">
        <f t="shared" si="6"/>
        <v>1007</v>
      </c>
      <c r="C44" s="13">
        <f t="shared" si="3"/>
        <v>0</v>
      </c>
      <c r="D44" s="13">
        <f t="shared" si="4"/>
        <v>0</v>
      </c>
      <c r="E44" s="13">
        <f t="shared" si="0"/>
        <v>0</v>
      </c>
      <c r="F44" s="13">
        <f t="shared" si="5"/>
        <v>0</v>
      </c>
      <c r="H44" s="13">
        <f t="shared" si="2"/>
        <v>0</v>
      </c>
      <c r="I44" s="13">
        <f t="shared" si="1"/>
        <v>0</v>
      </c>
    </row>
    <row r="45" spans="1:9">
      <c r="A45">
        <v>35</v>
      </c>
      <c r="B45" s="12">
        <f t="shared" si="6"/>
        <v>1037.5</v>
      </c>
      <c r="C45" s="13">
        <f t="shared" si="3"/>
        <v>0</v>
      </c>
      <c r="D45" s="13">
        <f t="shared" si="4"/>
        <v>0</v>
      </c>
      <c r="E45" s="13">
        <f t="shared" si="0"/>
        <v>0</v>
      </c>
      <c r="F45" s="13">
        <f t="shared" si="5"/>
        <v>0</v>
      </c>
      <c r="H45" s="13">
        <f t="shared" si="2"/>
        <v>0</v>
      </c>
      <c r="I45" s="13">
        <f t="shared" si="1"/>
        <v>0</v>
      </c>
    </row>
    <row r="46" spans="1:9">
      <c r="A46">
        <v>36</v>
      </c>
      <c r="B46" s="12">
        <f t="shared" si="6"/>
        <v>1068</v>
      </c>
      <c r="C46" s="13">
        <f t="shared" si="3"/>
        <v>0</v>
      </c>
      <c r="D46" s="13">
        <f t="shared" si="4"/>
        <v>0</v>
      </c>
      <c r="E46" s="13">
        <f t="shared" si="0"/>
        <v>0</v>
      </c>
      <c r="F46" s="13">
        <f t="shared" si="5"/>
        <v>0</v>
      </c>
      <c r="H46" s="13">
        <f t="shared" si="2"/>
        <v>0</v>
      </c>
      <c r="I46" s="13">
        <f t="shared" si="1"/>
        <v>0</v>
      </c>
    </row>
    <row r="47" spans="1:9">
      <c r="A47">
        <v>37</v>
      </c>
      <c r="B47" s="12">
        <f t="shared" si="6"/>
        <v>1098.5</v>
      </c>
      <c r="C47" s="13">
        <f t="shared" si="3"/>
        <v>0</v>
      </c>
      <c r="D47" s="13">
        <f t="shared" si="4"/>
        <v>0</v>
      </c>
      <c r="E47" s="13">
        <f t="shared" si="0"/>
        <v>0</v>
      </c>
      <c r="F47" s="13">
        <f t="shared" si="5"/>
        <v>0</v>
      </c>
      <c r="H47" s="13">
        <f t="shared" si="2"/>
        <v>0</v>
      </c>
      <c r="I47" s="13">
        <f t="shared" si="1"/>
        <v>0</v>
      </c>
    </row>
    <row r="48" spans="1:9">
      <c r="A48">
        <v>38</v>
      </c>
      <c r="B48" s="12">
        <f t="shared" si="6"/>
        <v>1129</v>
      </c>
      <c r="C48" s="13">
        <f t="shared" si="3"/>
        <v>0</v>
      </c>
      <c r="D48" s="13">
        <f t="shared" si="4"/>
        <v>0</v>
      </c>
      <c r="E48" s="13">
        <f t="shared" si="0"/>
        <v>0</v>
      </c>
      <c r="F48" s="13">
        <f t="shared" si="5"/>
        <v>0</v>
      </c>
      <c r="H48" s="13">
        <f t="shared" si="2"/>
        <v>0</v>
      </c>
      <c r="I48" s="13">
        <f t="shared" si="1"/>
        <v>0</v>
      </c>
    </row>
    <row r="49" spans="1:9">
      <c r="A49">
        <v>39</v>
      </c>
      <c r="B49" s="12">
        <f t="shared" si="6"/>
        <v>1159.5</v>
      </c>
      <c r="C49" s="13">
        <f t="shared" si="3"/>
        <v>0</v>
      </c>
      <c r="D49" s="13">
        <f t="shared" si="4"/>
        <v>0</v>
      </c>
      <c r="E49" s="13">
        <f t="shared" si="0"/>
        <v>0</v>
      </c>
      <c r="F49" s="13">
        <f t="shared" si="5"/>
        <v>0</v>
      </c>
      <c r="H49" s="13">
        <f t="shared" si="2"/>
        <v>0</v>
      </c>
      <c r="I49" s="13">
        <f t="shared" si="1"/>
        <v>0</v>
      </c>
    </row>
    <row r="50" spans="1:9">
      <c r="A50">
        <v>40</v>
      </c>
      <c r="B50" s="12">
        <f t="shared" si="6"/>
        <v>1190</v>
      </c>
      <c r="C50" s="13">
        <f t="shared" si="3"/>
        <v>0</v>
      </c>
      <c r="D50" s="13">
        <f t="shared" si="4"/>
        <v>0</v>
      </c>
      <c r="E50" s="13">
        <f t="shared" si="0"/>
        <v>0</v>
      </c>
      <c r="F50" s="13">
        <f t="shared" si="5"/>
        <v>0</v>
      </c>
      <c r="H50" s="13">
        <f t="shared" si="2"/>
        <v>0</v>
      </c>
      <c r="I50" s="13">
        <f t="shared" si="1"/>
        <v>0</v>
      </c>
    </row>
    <row r="51" spans="1:9">
      <c r="A51">
        <v>41</v>
      </c>
      <c r="B51" s="12">
        <f t="shared" si="6"/>
        <v>1220.5</v>
      </c>
      <c r="C51" s="13">
        <f t="shared" si="3"/>
        <v>0</v>
      </c>
      <c r="D51" s="13">
        <f t="shared" si="4"/>
        <v>0</v>
      </c>
      <c r="E51" s="13">
        <f t="shared" si="0"/>
        <v>0</v>
      </c>
      <c r="F51" s="13">
        <f t="shared" si="5"/>
        <v>0</v>
      </c>
      <c r="H51" s="13">
        <f t="shared" si="2"/>
        <v>0</v>
      </c>
      <c r="I51" s="13">
        <f t="shared" si="1"/>
        <v>0</v>
      </c>
    </row>
    <row r="52" spans="1:9">
      <c r="A52">
        <v>42</v>
      </c>
      <c r="B52" s="12">
        <f t="shared" si="6"/>
        <v>1251</v>
      </c>
      <c r="C52" s="13">
        <f t="shared" si="3"/>
        <v>0</v>
      </c>
      <c r="D52" s="13">
        <f t="shared" si="4"/>
        <v>0</v>
      </c>
      <c r="E52" s="13">
        <f t="shared" si="0"/>
        <v>0</v>
      </c>
      <c r="F52" s="13">
        <f t="shared" si="5"/>
        <v>0</v>
      </c>
      <c r="H52" s="13">
        <f t="shared" si="2"/>
        <v>0</v>
      </c>
      <c r="I52" s="13">
        <f t="shared" si="1"/>
        <v>0</v>
      </c>
    </row>
    <row r="53" spans="1:9">
      <c r="A53">
        <v>43</v>
      </c>
      <c r="B53" s="12">
        <f t="shared" si="6"/>
        <v>1281.5</v>
      </c>
      <c r="C53" s="13">
        <f t="shared" si="3"/>
        <v>0</v>
      </c>
      <c r="D53" s="13">
        <f t="shared" si="4"/>
        <v>0</v>
      </c>
      <c r="E53" s="13">
        <f t="shared" si="0"/>
        <v>0</v>
      </c>
      <c r="F53" s="13">
        <f t="shared" si="5"/>
        <v>0</v>
      </c>
      <c r="H53" s="13">
        <f t="shared" si="2"/>
        <v>0</v>
      </c>
      <c r="I53" s="13">
        <f t="shared" si="1"/>
        <v>0</v>
      </c>
    </row>
    <row r="54" spans="1:9">
      <c r="A54">
        <v>44</v>
      </c>
      <c r="B54" s="12">
        <f t="shared" si="6"/>
        <v>1312</v>
      </c>
      <c r="C54" s="13">
        <f t="shared" si="3"/>
        <v>0</v>
      </c>
      <c r="D54" s="13">
        <f t="shared" si="4"/>
        <v>0</v>
      </c>
      <c r="E54" s="13">
        <f t="shared" si="0"/>
        <v>0</v>
      </c>
      <c r="F54" s="13">
        <f t="shared" si="5"/>
        <v>0</v>
      </c>
      <c r="H54" s="13">
        <f t="shared" si="2"/>
        <v>0</v>
      </c>
      <c r="I54" s="13">
        <f t="shared" si="1"/>
        <v>0</v>
      </c>
    </row>
    <row r="55" spans="1:9">
      <c r="A55">
        <v>45</v>
      </c>
      <c r="B55" s="12">
        <f t="shared" si="6"/>
        <v>1342.5</v>
      </c>
      <c r="C55" s="13">
        <f t="shared" si="3"/>
        <v>0</v>
      </c>
      <c r="D55" s="13">
        <f t="shared" si="4"/>
        <v>0</v>
      </c>
      <c r="E55" s="13">
        <f t="shared" si="0"/>
        <v>0</v>
      </c>
      <c r="F55" s="13">
        <f t="shared" si="5"/>
        <v>0</v>
      </c>
      <c r="H55" s="13">
        <f t="shared" si="2"/>
        <v>0</v>
      </c>
      <c r="I55" s="13">
        <f t="shared" si="1"/>
        <v>0</v>
      </c>
    </row>
    <row r="56" spans="1:9">
      <c r="A56">
        <v>46</v>
      </c>
      <c r="B56" s="12">
        <f t="shared" si="6"/>
        <v>1373</v>
      </c>
      <c r="C56" s="13">
        <f t="shared" si="3"/>
        <v>0</v>
      </c>
      <c r="D56" s="13">
        <f t="shared" si="4"/>
        <v>0</v>
      </c>
      <c r="E56" s="13">
        <f t="shared" si="0"/>
        <v>0</v>
      </c>
      <c r="F56" s="13">
        <f t="shared" si="5"/>
        <v>0</v>
      </c>
      <c r="H56" s="13">
        <f t="shared" si="2"/>
        <v>0</v>
      </c>
      <c r="I56" s="13">
        <f t="shared" si="1"/>
        <v>0</v>
      </c>
    </row>
    <row r="57" spans="1:9">
      <c r="A57">
        <v>47</v>
      </c>
      <c r="B57" s="12">
        <f t="shared" si="6"/>
        <v>1403.5</v>
      </c>
      <c r="C57" s="13">
        <f t="shared" si="3"/>
        <v>0</v>
      </c>
      <c r="D57" s="13">
        <f t="shared" si="4"/>
        <v>0</v>
      </c>
      <c r="E57" s="13">
        <f t="shared" si="0"/>
        <v>0</v>
      </c>
      <c r="F57" s="13">
        <f t="shared" si="5"/>
        <v>0</v>
      </c>
      <c r="H57" s="13">
        <f t="shared" si="2"/>
        <v>0</v>
      </c>
      <c r="I57" s="13">
        <f t="shared" si="1"/>
        <v>0</v>
      </c>
    </row>
    <row r="58" spans="1:9">
      <c r="A58">
        <v>48</v>
      </c>
      <c r="B58" s="12">
        <f t="shared" si="6"/>
        <v>1434</v>
      </c>
      <c r="C58" s="13">
        <f t="shared" si="3"/>
        <v>0</v>
      </c>
      <c r="D58" s="13">
        <f t="shared" si="4"/>
        <v>0</v>
      </c>
      <c r="E58" s="13">
        <f t="shared" si="0"/>
        <v>0</v>
      </c>
      <c r="F58" s="13">
        <f t="shared" si="5"/>
        <v>0</v>
      </c>
      <c r="H58" s="13">
        <f t="shared" si="2"/>
        <v>0</v>
      </c>
      <c r="I58" s="13">
        <f t="shared" si="1"/>
        <v>0</v>
      </c>
    </row>
    <row r="59" spans="1:9">
      <c r="A59">
        <v>49</v>
      </c>
      <c r="B59" s="12">
        <f t="shared" si="6"/>
        <v>1464.5</v>
      </c>
      <c r="C59" s="13">
        <f t="shared" si="3"/>
        <v>0</v>
      </c>
      <c r="D59" s="13">
        <f t="shared" si="4"/>
        <v>0</v>
      </c>
      <c r="E59" s="13">
        <f t="shared" si="0"/>
        <v>0</v>
      </c>
      <c r="F59" s="13">
        <f t="shared" si="5"/>
        <v>0</v>
      </c>
      <c r="H59" s="13">
        <f t="shared" si="2"/>
        <v>0</v>
      </c>
      <c r="I59" s="13">
        <f t="shared" si="1"/>
        <v>0</v>
      </c>
    </row>
    <row r="60" spans="1:9">
      <c r="A60">
        <v>50</v>
      </c>
      <c r="B60" s="12">
        <f t="shared" si="6"/>
        <v>1495</v>
      </c>
      <c r="C60" s="13">
        <f t="shared" si="3"/>
        <v>0</v>
      </c>
      <c r="D60" s="13">
        <f t="shared" si="4"/>
        <v>0</v>
      </c>
      <c r="E60" s="13">
        <f t="shared" si="0"/>
        <v>0</v>
      </c>
      <c r="F60" s="13">
        <f t="shared" si="5"/>
        <v>0</v>
      </c>
      <c r="H60" s="13">
        <f t="shared" si="2"/>
        <v>0</v>
      </c>
      <c r="I60" s="13">
        <f t="shared" si="1"/>
        <v>0</v>
      </c>
    </row>
    <row r="61" spans="1:9">
      <c r="A61">
        <v>51</v>
      </c>
      <c r="B61" s="12">
        <f t="shared" si="6"/>
        <v>1525.5</v>
      </c>
      <c r="C61" s="13">
        <f t="shared" si="3"/>
        <v>0</v>
      </c>
      <c r="D61" s="13">
        <f t="shared" si="4"/>
        <v>0</v>
      </c>
      <c r="E61" s="13">
        <f t="shared" si="0"/>
        <v>0</v>
      </c>
      <c r="F61" s="13">
        <f t="shared" si="5"/>
        <v>0</v>
      </c>
      <c r="H61" s="13">
        <f t="shared" si="2"/>
        <v>0</v>
      </c>
      <c r="I61" s="13">
        <f t="shared" si="1"/>
        <v>0</v>
      </c>
    </row>
    <row r="62" spans="1:9">
      <c r="A62">
        <v>52</v>
      </c>
      <c r="B62" s="12">
        <f t="shared" si="6"/>
        <v>1556</v>
      </c>
      <c r="C62" s="13">
        <f t="shared" si="3"/>
        <v>0</v>
      </c>
      <c r="D62" s="13">
        <f t="shared" si="4"/>
        <v>0</v>
      </c>
      <c r="E62" s="13">
        <f t="shared" si="0"/>
        <v>0</v>
      </c>
      <c r="F62" s="13">
        <f t="shared" si="5"/>
        <v>0</v>
      </c>
      <c r="H62" s="13">
        <f t="shared" si="2"/>
        <v>0</v>
      </c>
      <c r="I62" s="13">
        <f t="shared" si="1"/>
        <v>0</v>
      </c>
    </row>
    <row r="63" spans="1:9">
      <c r="A63">
        <v>53</v>
      </c>
      <c r="B63" s="12">
        <f t="shared" si="6"/>
        <v>1586.5</v>
      </c>
      <c r="C63" s="13">
        <f t="shared" si="3"/>
        <v>0</v>
      </c>
      <c r="D63" s="13">
        <f t="shared" si="4"/>
        <v>0</v>
      </c>
      <c r="E63" s="13">
        <f t="shared" si="0"/>
        <v>0</v>
      </c>
      <c r="F63" s="13">
        <f t="shared" si="5"/>
        <v>0</v>
      </c>
      <c r="H63" s="13">
        <f t="shared" si="2"/>
        <v>0</v>
      </c>
      <c r="I63" s="13">
        <f t="shared" si="1"/>
        <v>0</v>
      </c>
    </row>
    <row r="64" spans="1:9">
      <c r="A64">
        <v>54</v>
      </c>
      <c r="B64" s="12">
        <f t="shared" si="6"/>
        <v>1617</v>
      </c>
      <c r="C64" s="13">
        <f t="shared" si="3"/>
        <v>0</v>
      </c>
      <c r="D64" s="13">
        <f t="shared" si="4"/>
        <v>0</v>
      </c>
      <c r="E64" s="13">
        <f t="shared" si="0"/>
        <v>0</v>
      </c>
      <c r="F64" s="13">
        <f t="shared" si="5"/>
        <v>0</v>
      </c>
      <c r="H64" s="13">
        <f t="shared" si="2"/>
        <v>0</v>
      </c>
      <c r="I64" s="13">
        <f t="shared" si="1"/>
        <v>0</v>
      </c>
    </row>
    <row r="65" spans="1:9">
      <c r="A65">
        <v>55</v>
      </c>
      <c r="B65" s="12">
        <f t="shared" si="6"/>
        <v>1647.5</v>
      </c>
      <c r="C65" s="13">
        <f t="shared" si="3"/>
        <v>0</v>
      </c>
      <c r="D65" s="13">
        <f t="shared" si="4"/>
        <v>0</v>
      </c>
      <c r="E65" s="13">
        <f t="shared" si="0"/>
        <v>0</v>
      </c>
      <c r="F65" s="13">
        <f t="shared" si="5"/>
        <v>0</v>
      </c>
      <c r="H65" s="13">
        <f t="shared" si="2"/>
        <v>0</v>
      </c>
      <c r="I65" s="13">
        <f t="shared" si="1"/>
        <v>0</v>
      </c>
    </row>
    <row r="66" spans="1:9">
      <c r="A66">
        <v>56</v>
      </c>
      <c r="B66" s="12">
        <f t="shared" si="6"/>
        <v>1678</v>
      </c>
      <c r="C66" s="13">
        <f t="shared" si="3"/>
        <v>0</v>
      </c>
      <c r="D66" s="13">
        <f t="shared" si="4"/>
        <v>0</v>
      </c>
      <c r="E66" s="13">
        <f t="shared" si="0"/>
        <v>0</v>
      </c>
      <c r="F66" s="13">
        <f t="shared" si="5"/>
        <v>0</v>
      </c>
      <c r="H66" s="13">
        <f t="shared" si="2"/>
        <v>0</v>
      </c>
      <c r="I66" s="13">
        <f t="shared" si="1"/>
        <v>0</v>
      </c>
    </row>
    <row r="67" spans="1:9">
      <c r="A67">
        <v>57</v>
      </c>
      <c r="B67" s="12">
        <f t="shared" si="6"/>
        <v>1708.5</v>
      </c>
      <c r="C67" s="13">
        <f t="shared" si="3"/>
        <v>0</v>
      </c>
      <c r="D67" s="13">
        <f t="shared" si="4"/>
        <v>0</v>
      </c>
      <c r="E67" s="13">
        <f t="shared" si="0"/>
        <v>0</v>
      </c>
      <c r="F67" s="13">
        <f t="shared" si="5"/>
        <v>0</v>
      </c>
      <c r="H67" s="13">
        <f t="shared" si="2"/>
        <v>0</v>
      </c>
      <c r="I67" s="13">
        <f t="shared" si="1"/>
        <v>0</v>
      </c>
    </row>
    <row r="68" spans="1:9">
      <c r="A68">
        <v>58</v>
      </c>
      <c r="B68" s="12">
        <f t="shared" si="6"/>
        <v>1739</v>
      </c>
      <c r="C68" s="13">
        <f t="shared" si="3"/>
        <v>0</v>
      </c>
      <c r="D68" s="13">
        <f t="shared" si="4"/>
        <v>0</v>
      </c>
      <c r="E68" s="13">
        <f t="shared" si="0"/>
        <v>0</v>
      </c>
      <c r="F68" s="13">
        <f t="shared" si="5"/>
        <v>0</v>
      </c>
      <c r="H68" s="13">
        <f t="shared" si="2"/>
        <v>0</v>
      </c>
      <c r="I68" s="13">
        <f t="shared" si="1"/>
        <v>0</v>
      </c>
    </row>
    <row r="69" spans="1:9">
      <c r="A69">
        <v>59</v>
      </c>
      <c r="B69" s="12">
        <f t="shared" si="6"/>
        <v>1769.5</v>
      </c>
      <c r="C69" s="13">
        <f t="shared" si="3"/>
        <v>0</v>
      </c>
      <c r="D69" s="13">
        <f t="shared" si="4"/>
        <v>0</v>
      </c>
      <c r="E69" s="13">
        <f t="shared" si="0"/>
        <v>0</v>
      </c>
      <c r="F69" s="13">
        <f t="shared" si="5"/>
        <v>0</v>
      </c>
      <c r="H69" s="13">
        <f t="shared" si="2"/>
        <v>0</v>
      </c>
      <c r="I69" s="13">
        <f t="shared" si="1"/>
        <v>0</v>
      </c>
    </row>
    <row r="70" spans="1:9">
      <c r="A70">
        <v>60</v>
      </c>
      <c r="B70" s="12">
        <f t="shared" si="6"/>
        <v>1800</v>
      </c>
      <c r="C70" s="13">
        <f t="shared" si="3"/>
        <v>0</v>
      </c>
      <c r="D70" s="13">
        <f t="shared" si="4"/>
        <v>0</v>
      </c>
      <c r="E70" s="13">
        <f t="shared" si="0"/>
        <v>0</v>
      </c>
      <c r="F70" s="13">
        <f t="shared" si="5"/>
        <v>0</v>
      </c>
      <c r="H70" s="13">
        <f t="shared" si="2"/>
        <v>0</v>
      </c>
      <c r="I70" s="13">
        <f t="shared" si="1"/>
        <v>0</v>
      </c>
    </row>
    <row r="71" spans="1:9">
      <c r="A71">
        <v>61</v>
      </c>
      <c r="B71" s="12">
        <f t="shared" si="6"/>
        <v>1830.5</v>
      </c>
      <c r="C71" s="13">
        <f t="shared" si="3"/>
        <v>0</v>
      </c>
      <c r="D71" s="13">
        <f t="shared" si="4"/>
        <v>0</v>
      </c>
      <c r="E71" s="13">
        <f t="shared" si="0"/>
        <v>0</v>
      </c>
      <c r="F71" s="13">
        <f t="shared" si="5"/>
        <v>0</v>
      </c>
      <c r="H71" s="13">
        <f t="shared" si="2"/>
        <v>0</v>
      </c>
      <c r="I71" s="13">
        <f t="shared" si="1"/>
        <v>0</v>
      </c>
    </row>
    <row r="72" spans="1:9">
      <c r="A72">
        <v>62</v>
      </c>
      <c r="B72" s="12">
        <f t="shared" si="6"/>
        <v>1861</v>
      </c>
      <c r="C72" s="13">
        <f t="shared" si="3"/>
        <v>0</v>
      </c>
      <c r="D72" s="13">
        <f t="shared" si="4"/>
        <v>0</v>
      </c>
      <c r="E72" s="13">
        <f t="shared" si="0"/>
        <v>0</v>
      </c>
      <c r="F72" s="13">
        <f t="shared" si="5"/>
        <v>0</v>
      </c>
      <c r="H72" s="13">
        <f t="shared" si="2"/>
        <v>0</v>
      </c>
      <c r="I72" s="13">
        <f t="shared" si="1"/>
        <v>0</v>
      </c>
    </row>
    <row r="73" spans="1:9">
      <c r="A73">
        <v>63</v>
      </c>
      <c r="B73" s="12">
        <f t="shared" si="6"/>
        <v>1891.5</v>
      </c>
      <c r="C73" s="13">
        <f t="shared" si="3"/>
        <v>0</v>
      </c>
      <c r="D73" s="13">
        <f t="shared" si="4"/>
        <v>0</v>
      </c>
      <c r="E73" s="13">
        <f t="shared" si="0"/>
        <v>0</v>
      </c>
      <c r="F73" s="13">
        <f t="shared" si="5"/>
        <v>0</v>
      </c>
      <c r="H73" s="13">
        <f t="shared" si="2"/>
        <v>0</v>
      </c>
      <c r="I73" s="13">
        <f t="shared" si="1"/>
        <v>0</v>
      </c>
    </row>
    <row r="74" spans="1:9">
      <c r="A74">
        <v>64</v>
      </c>
      <c r="B74" s="12">
        <f t="shared" si="6"/>
        <v>1922</v>
      </c>
      <c r="C74" s="13">
        <f t="shared" si="3"/>
        <v>0</v>
      </c>
      <c r="D74" s="13">
        <f t="shared" si="4"/>
        <v>0</v>
      </c>
      <c r="E74" s="13">
        <f t="shared" si="0"/>
        <v>0</v>
      </c>
      <c r="F74" s="13">
        <f t="shared" si="5"/>
        <v>0</v>
      </c>
      <c r="H74" s="13">
        <f t="shared" si="2"/>
        <v>0</v>
      </c>
      <c r="I74" s="13">
        <f t="shared" si="1"/>
        <v>0</v>
      </c>
    </row>
    <row r="75" spans="1:9">
      <c r="A75">
        <v>65</v>
      </c>
      <c r="B75" s="12">
        <f t="shared" si="6"/>
        <v>1952.5</v>
      </c>
      <c r="C75" s="13">
        <f t="shared" si="3"/>
        <v>0</v>
      </c>
      <c r="D75" s="13">
        <f t="shared" si="4"/>
        <v>0</v>
      </c>
      <c r="E75" s="13">
        <f t="shared" ref="E75:E138" si="7">+$B$7-D75</f>
        <v>0</v>
      </c>
      <c r="F75" s="13">
        <f t="shared" si="5"/>
        <v>0</v>
      </c>
      <c r="H75" s="13">
        <f t="shared" si="2"/>
        <v>0</v>
      </c>
      <c r="I75" s="13">
        <f t="shared" ref="I75:I138" si="8">+H75-F75</f>
        <v>0</v>
      </c>
    </row>
    <row r="76" spans="1:9">
      <c r="A76">
        <v>66</v>
      </c>
      <c r="B76" s="12">
        <f t="shared" si="6"/>
        <v>1983</v>
      </c>
      <c r="C76" s="13">
        <f t="shared" si="3"/>
        <v>0</v>
      </c>
      <c r="D76" s="13">
        <f t="shared" si="4"/>
        <v>0</v>
      </c>
      <c r="E76" s="13">
        <f t="shared" si="7"/>
        <v>0</v>
      </c>
      <c r="F76" s="13">
        <f t="shared" si="5"/>
        <v>0</v>
      </c>
      <c r="H76" s="13">
        <f t="shared" ref="H76:H139" si="9">FV($B$4/12,A76-A75,0,-H75,)</f>
        <v>0</v>
      </c>
      <c r="I76" s="13">
        <f t="shared" si="8"/>
        <v>0</v>
      </c>
    </row>
    <row r="77" spans="1:9">
      <c r="A77">
        <v>67</v>
      </c>
      <c r="B77" s="12">
        <f t="shared" si="6"/>
        <v>2013.5</v>
      </c>
      <c r="C77" s="13">
        <f t="shared" ref="C77:C140" si="10">+F76</f>
        <v>0</v>
      </c>
      <c r="D77" s="13">
        <f t="shared" ref="D77:D140" si="11">+C77-F77</f>
        <v>0</v>
      </c>
      <c r="E77" s="13">
        <f t="shared" si="7"/>
        <v>0</v>
      </c>
      <c r="F77" s="13">
        <f t="shared" ref="F77:F140" si="12">-PV($B$6/12,($B$8*12)-A77,$B$7,0)</f>
        <v>0</v>
      </c>
      <c r="H77" s="13">
        <f t="shared" si="9"/>
        <v>0</v>
      </c>
      <c r="I77" s="13">
        <f t="shared" si="8"/>
        <v>0</v>
      </c>
    </row>
    <row r="78" spans="1:9">
      <c r="A78">
        <v>68</v>
      </c>
      <c r="B78" s="12">
        <f t="shared" ref="B78:B141" si="13">+B77+30.5</f>
        <v>2044</v>
      </c>
      <c r="C78" s="13">
        <f t="shared" si="10"/>
        <v>0</v>
      </c>
      <c r="D78" s="13">
        <f t="shared" si="11"/>
        <v>0</v>
      </c>
      <c r="E78" s="13">
        <f t="shared" si="7"/>
        <v>0</v>
      </c>
      <c r="F78" s="13">
        <f t="shared" si="12"/>
        <v>0</v>
      </c>
      <c r="H78" s="13">
        <f t="shared" si="9"/>
        <v>0</v>
      </c>
      <c r="I78" s="13">
        <f t="shared" si="8"/>
        <v>0</v>
      </c>
    </row>
    <row r="79" spans="1:9">
      <c r="A79">
        <v>69</v>
      </c>
      <c r="B79" s="12">
        <f t="shared" si="13"/>
        <v>2074.5</v>
      </c>
      <c r="C79" s="13">
        <f t="shared" si="10"/>
        <v>0</v>
      </c>
      <c r="D79" s="13">
        <f t="shared" si="11"/>
        <v>0</v>
      </c>
      <c r="E79" s="13">
        <f t="shared" si="7"/>
        <v>0</v>
      </c>
      <c r="F79" s="13">
        <f t="shared" si="12"/>
        <v>0</v>
      </c>
      <c r="H79" s="13">
        <f t="shared" si="9"/>
        <v>0</v>
      </c>
      <c r="I79" s="13">
        <f t="shared" si="8"/>
        <v>0</v>
      </c>
    </row>
    <row r="80" spans="1:9">
      <c r="A80">
        <v>70</v>
      </c>
      <c r="B80" s="12">
        <f t="shared" si="13"/>
        <v>2105</v>
      </c>
      <c r="C80" s="13">
        <f t="shared" si="10"/>
        <v>0</v>
      </c>
      <c r="D80" s="13">
        <f t="shared" si="11"/>
        <v>0</v>
      </c>
      <c r="E80" s="13">
        <f t="shared" si="7"/>
        <v>0</v>
      </c>
      <c r="F80" s="13">
        <f t="shared" si="12"/>
        <v>0</v>
      </c>
      <c r="H80" s="13">
        <f t="shared" si="9"/>
        <v>0</v>
      </c>
      <c r="I80" s="13">
        <f t="shared" si="8"/>
        <v>0</v>
      </c>
    </row>
    <row r="81" spans="1:9">
      <c r="A81">
        <v>71</v>
      </c>
      <c r="B81" s="12">
        <f t="shared" si="13"/>
        <v>2135.5</v>
      </c>
      <c r="C81" s="13">
        <f t="shared" si="10"/>
        <v>0</v>
      </c>
      <c r="D81" s="13">
        <f t="shared" si="11"/>
        <v>0</v>
      </c>
      <c r="E81" s="13">
        <f t="shared" si="7"/>
        <v>0</v>
      </c>
      <c r="F81" s="13">
        <f t="shared" si="12"/>
        <v>0</v>
      </c>
      <c r="H81" s="13">
        <f t="shared" si="9"/>
        <v>0</v>
      </c>
      <c r="I81" s="13">
        <f t="shared" si="8"/>
        <v>0</v>
      </c>
    </row>
    <row r="82" spans="1:9">
      <c r="A82">
        <v>72</v>
      </c>
      <c r="B82" s="12">
        <f t="shared" si="13"/>
        <v>2166</v>
      </c>
      <c r="C82" s="13">
        <f t="shared" si="10"/>
        <v>0</v>
      </c>
      <c r="D82" s="13">
        <f t="shared" si="11"/>
        <v>0</v>
      </c>
      <c r="E82" s="13">
        <f t="shared" si="7"/>
        <v>0</v>
      </c>
      <c r="F82" s="13">
        <f t="shared" si="12"/>
        <v>0</v>
      </c>
      <c r="H82" s="13">
        <f t="shared" si="9"/>
        <v>0</v>
      </c>
      <c r="I82" s="13">
        <f t="shared" si="8"/>
        <v>0</v>
      </c>
    </row>
    <row r="83" spans="1:9">
      <c r="A83">
        <v>73</v>
      </c>
      <c r="B83" s="12">
        <f t="shared" si="13"/>
        <v>2196.5</v>
      </c>
      <c r="C83" s="13">
        <f t="shared" si="10"/>
        <v>0</v>
      </c>
      <c r="D83" s="13">
        <f t="shared" si="11"/>
        <v>0</v>
      </c>
      <c r="E83" s="13">
        <f t="shared" si="7"/>
        <v>0</v>
      </c>
      <c r="F83" s="13">
        <f t="shared" si="12"/>
        <v>0</v>
      </c>
      <c r="H83" s="13">
        <f t="shared" si="9"/>
        <v>0</v>
      </c>
      <c r="I83" s="13">
        <f t="shared" si="8"/>
        <v>0</v>
      </c>
    </row>
    <row r="84" spans="1:9">
      <c r="A84">
        <v>74</v>
      </c>
      <c r="B84" s="12">
        <f t="shared" si="13"/>
        <v>2227</v>
      </c>
      <c r="C84" s="13">
        <f t="shared" si="10"/>
        <v>0</v>
      </c>
      <c r="D84" s="13">
        <f t="shared" si="11"/>
        <v>0</v>
      </c>
      <c r="E84" s="13">
        <f t="shared" si="7"/>
        <v>0</v>
      </c>
      <c r="F84" s="13">
        <f t="shared" si="12"/>
        <v>0</v>
      </c>
      <c r="H84" s="13">
        <f t="shared" si="9"/>
        <v>0</v>
      </c>
      <c r="I84" s="13">
        <f t="shared" si="8"/>
        <v>0</v>
      </c>
    </row>
    <row r="85" spans="1:9">
      <c r="A85">
        <v>75</v>
      </c>
      <c r="B85" s="12">
        <f t="shared" si="13"/>
        <v>2257.5</v>
      </c>
      <c r="C85" s="13">
        <f t="shared" si="10"/>
        <v>0</v>
      </c>
      <c r="D85" s="13">
        <f t="shared" si="11"/>
        <v>0</v>
      </c>
      <c r="E85" s="13">
        <f t="shared" si="7"/>
        <v>0</v>
      </c>
      <c r="F85" s="13">
        <f t="shared" si="12"/>
        <v>0</v>
      </c>
      <c r="H85" s="13">
        <f t="shared" si="9"/>
        <v>0</v>
      </c>
      <c r="I85" s="13">
        <f t="shared" si="8"/>
        <v>0</v>
      </c>
    </row>
    <row r="86" spans="1:9">
      <c r="A86">
        <v>76</v>
      </c>
      <c r="B86" s="12">
        <f t="shared" si="13"/>
        <v>2288</v>
      </c>
      <c r="C86" s="13">
        <f t="shared" si="10"/>
        <v>0</v>
      </c>
      <c r="D86" s="13">
        <f t="shared" si="11"/>
        <v>0</v>
      </c>
      <c r="E86" s="13">
        <f t="shared" si="7"/>
        <v>0</v>
      </c>
      <c r="F86" s="13">
        <f t="shared" si="12"/>
        <v>0</v>
      </c>
      <c r="H86" s="13">
        <f t="shared" si="9"/>
        <v>0</v>
      </c>
      <c r="I86" s="13">
        <f t="shared" si="8"/>
        <v>0</v>
      </c>
    </row>
    <row r="87" spans="1:9">
      <c r="A87">
        <v>77</v>
      </c>
      <c r="B87" s="12">
        <f t="shared" si="13"/>
        <v>2318.5</v>
      </c>
      <c r="C87" s="13">
        <f t="shared" si="10"/>
        <v>0</v>
      </c>
      <c r="D87" s="13">
        <f t="shared" si="11"/>
        <v>0</v>
      </c>
      <c r="E87" s="13">
        <f t="shared" si="7"/>
        <v>0</v>
      </c>
      <c r="F87" s="13">
        <f t="shared" si="12"/>
        <v>0</v>
      </c>
      <c r="H87" s="13">
        <f t="shared" si="9"/>
        <v>0</v>
      </c>
      <c r="I87" s="13">
        <f t="shared" si="8"/>
        <v>0</v>
      </c>
    </row>
    <row r="88" spans="1:9">
      <c r="A88">
        <v>78</v>
      </c>
      <c r="B88" s="12">
        <f t="shared" si="13"/>
        <v>2349</v>
      </c>
      <c r="C88" s="13">
        <f t="shared" si="10"/>
        <v>0</v>
      </c>
      <c r="D88" s="13">
        <f t="shared" si="11"/>
        <v>0</v>
      </c>
      <c r="E88" s="13">
        <f t="shared" si="7"/>
        <v>0</v>
      </c>
      <c r="F88" s="13">
        <f t="shared" si="12"/>
        <v>0</v>
      </c>
      <c r="H88" s="13">
        <f t="shared" si="9"/>
        <v>0</v>
      </c>
      <c r="I88" s="13">
        <f t="shared" si="8"/>
        <v>0</v>
      </c>
    </row>
    <row r="89" spans="1:9">
      <c r="A89">
        <v>79</v>
      </c>
      <c r="B89" s="12">
        <f t="shared" si="13"/>
        <v>2379.5</v>
      </c>
      <c r="C89" s="13">
        <f t="shared" si="10"/>
        <v>0</v>
      </c>
      <c r="D89" s="13">
        <f t="shared" si="11"/>
        <v>0</v>
      </c>
      <c r="E89" s="13">
        <f t="shared" si="7"/>
        <v>0</v>
      </c>
      <c r="F89" s="13">
        <f t="shared" si="12"/>
        <v>0</v>
      </c>
      <c r="H89" s="13">
        <f t="shared" si="9"/>
        <v>0</v>
      </c>
      <c r="I89" s="13">
        <f t="shared" si="8"/>
        <v>0</v>
      </c>
    </row>
    <row r="90" spans="1:9">
      <c r="A90">
        <v>80</v>
      </c>
      <c r="B90" s="12">
        <f t="shared" si="13"/>
        <v>2410</v>
      </c>
      <c r="C90" s="13">
        <f t="shared" si="10"/>
        <v>0</v>
      </c>
      <c r="D90" s="13">
        <f t="shared" si="11"/>
        <v>0</v>
      </c>
      <c r="E90" s="13">
        <f t="shared" si="7"/>
        <v>0</v>
      </c>
      <c r="F90" s="13">
        <f t="shared" si="12"/>
        <v>0</v>
      </c>
      <c r="H90" s="5">
        <f t="shared" si="9"/>
        <v>0</v>
      </c>
      <c r="I90" s="5">
        <f t="shared" si="8"/>
        <v>0</v>
      </c>
    </row>
    <row r="91" spans="1:9">
      <c r="A91">
        <v>81</v>
      </c>
      <c r="B91" s="12">
        <f t="shared" si="13"/>
        <v>2440.5</v>
      </c>
      <c r="C91" s="13">
        <f t="shared" si="10"/>
        <v>0</v>
      </c>
      <c r="D91" s="13">
        <f t="shared" si="11"/>
        <v>0</v>
      </c>
      <c r="E91" s="13">
        <f t="shared" si="7"/>
        <v>0</v>
      </c>
      <c r="F91" s="13">
        <f t="shared" si="12"/>
        <v>0</v>
      </c>
      <c r="H91" s="5">
        <f t="shared" si="9"/>
        <v>0</v>
      </c>
      <c r="I91" s="5">
        <f t="shared" si="8"/>
        <v>0</v>
      </c>
    </row>
    <row r="92" spans="1:9">
      <c r="A92">
        <v>82</v>
      </c>
      <c r="B92" s="12">
        <f t="shared" si="13"/>
        <v>2471</v>
      </c>
      <c r="C92" s="13">
        <f t="shared" si="10"/>
        <v>0</v>
      </c>
      <c r="D92" s="13">
        <f t="shared" si="11"/>
        <v>0</v>
      </c>
      <c r="E92" s="13">
        <f t="shared" si="7"/>
        <v>0</v>
      </c>
      <c r="F92" s="13">
        <f t="shared" si="12"/>
        <v>0</v>
      </c>
      <c r="H92" s="5">
        <f t="shared" si="9"/>
        <v>0</v>
      </c>
      <c r="I92" s="5">
        <f t="shared" si="8"/>
        <v>0</v>
      </c>
    </row>
    <row r="93" spans="1:9">
      <c r="A93">
        <v>83</v>
      </c>
      <c r="B93" s="12">
        <f t="shared" si="13"/>
        <v>2501.5</v>
      </c>
      <c r="C93" s="13">
        <f t="shared" si="10"/>
        <v>0</v>
      </c>
      <c r="D93" s="13">
        <f t="shared" si="11"/>
        <v>0</v>
      </c>
      <c r="E93" s="13">
        <f t="shared" si="7"/>
        <v>0</v>
      </c>
      <c r="F93" s="13">
        <f t="shared" si="12"/>
        <v>0</v>
      </c>
      <c r="H93" s="5">
        <f t="shared" si="9"/>
        <v>0</v>
      </c>
      <c r="I93" s="5">
        <f t="shared" si="8"/>
        <v>0</v>
      </c>
    </row>
    <row r="94" spans="1:9">
      <c r="A94">
        <v>84</v>
      </c>
      <c r="B94" s="12">
        <f t="shared" si="13"/>
        <v>2532</v>
      </c>
      <c r="C94" s="13">
        <f t="shared" si="10"/>
        <v>0</v>
      </c>
      <c r="D94" s="13">
        <f t="shared" si="11"/>
        <v>0</v>
      </c>
      <c r="E94" s="13">
        <f t="shared" si="7"/>
        <v>0</v>
      </c>
      <c r="F94" s="13">
        <f t="shared" si="12"/>
        <v>0</v>
      </c>
      <c r="H94" s="5">
        <f t="shared" si="9"/>
        <v>0</v>
      </c>
      <c r="I94" s="5">
        <f t="shared" si="8"/>
        <v>0</v>
      </c>
    </row>
    <row r="95" spans="1:9">
      <c r="A95">
        <v>85</v>
      </c>
      <c r="B95" s="12">
        <f t="shared" si="13"/>
        <v>2562.5</v>
      </c>
      <c r="C95" s="13">
        <f t="shared" si="10"/>
        <v>0</v>
      </c>
      <c r="D95" s="13">
        <f t="shared" si="11"/>
        <v>0</v>
      </c>
      <c r="E95" s="13">
        <f t="shared" si="7"/>
        <v>0</v>
      </c>
      <c r="F95" s="13">
        <f t="shared" si="12"/>
        <v>0</v>
      </c>
      <c r="H95" s="5">
        <f t="shared" si="9"/>
        <v>0</v>
      </c>
      <c r="I95" s="5">
        <f t="shared" si="8"/>
        <v>0</v>
      </c>
    </row>
    <row r="96" spans="1:9">
      <c r="A96">
        <v>86</v>
      </c>
      <c r="B96" s="12">
        <f t="shared" si="13"/>
        <v>2593</v>
      </c>
      <c r="C96" s="13">
        <f t="shared" si="10"/>
        <v>0</v>
      </c>
      <c r="D96" s="13">
        <f t="shared" si="11"/>
        <v>0</v>
      </c>
      <c r="E96" s="13">
        <f t="shared" si="7"/>
        <v>0</v>
      </c>
      <c r="F96" s="13">
        <f t="shared" si="12"/>
        <v>0</v>
      </c>
      <c r="H96" s="5">
        <f t="shared" si="9"/>
        <v>0</v>
      </c>
      <c r="I96" s="5">
        <f t="shared" si="8"/>
        <v>0</v>
      </c>
    </row>
    <row r="97" spans="1:9">
      <c r="A97">
        <v>87</v>
      </c>
      <c r="B97" s="12">
        <f t="shared" si="13"/>
        <v>2623.5</v>
      </c>
      <c r="C97" s="13">
        <f t="shared" si="10"/>
        <v>0</v>
      </c>
      <c r="D97" s="13">
        <f t="shared" si="11"/>
        <v>0</v>
      </c>
      <c r="E97" s="13">
        <f t="shared" si="7"/>
        <v>0</v>
      </c>
      <c r="F97" s="13">
        <f t="shared" si="12"/>
        <v>0</v>
      </c>
      <c r="H97" s="5">
        <f t="shared" si="9"/>
        <v>0</v>
      </c>
      <c r="I97" s="5">
        <f t="shared" si="8"/>
        <v>0</v>
      </c>
    </row>
    <row r="98" spans="1:9">
      <c r="A98">
        <v>88</v>
      </c>
      <c r="B98" s="12">
        <f t="shared" si="13"/>
        <v>2654</v>
      </c>
      <c r="C98" s="13">
        <f t="shared" si="10"/>
        <v>0</v>
      </c>
      <c r="D98" s="13">
        <f t="shared" si="11"/>
        <v>0</v>
      </c>
      <c r="E98" s="13">
        <f t="shared" si="7"/>
        <v>0</v>
      </c>
      <c r="F98" s="13">
        <f t="shared" si="12"/>
        <v>0</v>
      </c>
      <c r="H98" s="5">
        <f t="shared" si="9"/>
        <v>0</v>
      </c>
      <c r="I98" s="5">
        <f t="shared" si="8"/>
        <v>0</v>
      </c>
    </row>
    <row r="99" spans="1:9">
      <c r="A99">
        <v>89</v>
      </c>
      <c r="B99" s="12">
        <f t="shared" si="13"/>
        <v>2684.5</v>
      </c>
      <c r="C99" s="13">
        <f t="shared" si="10"/>
        <v>0</v>
      </c>
      <c r="D99" s="13">
        <f t="shared" si="11"/>
        <v>0</v>
      </c>
      <c r="E99" s="13">
        <f t="shared" si="7"/>
        <v>0</v>
      </c>
      <c r="F99" s="13">
        <f t="shared" si="12"/>
        <v>0</v>
      </c>
      <c r="H99" s="5">
        <f t="shared" si="9"/>
        <v>0</v>
      </c>
      <c r="I99" s="5">
        <f t="shared" si="8"/>
        <v>0</v>
      </c>
    </row>
    <row r="100" spans="1:9">
      <c r="A100">
        <v>90</v>
      </c>
      <c r="B100" s="12">
        <f t="shared" si="13"/>
        <v>2715</v>
      </c>
      <c r="C100" s="13">
        <f t="shared" si="10"/>
        <v>0</v>
      </c>
      <c r="D100" s="13">
        <f t="shared" si="11"/>
        <v>0</v>
      </c>
      <c r="E100" s="13">
        <f t="shared" si="7"/>
        <v>0</v>
      </c>
      <c r="F100" s="13">
        <f t="shared" si="12"/>
        <v>0</v>
      </c>
      <c r="H100" s="5">
        <f t="shared" si="9"/>
        <v>0</v>
      </c>
      <c r="I100" s="5">
        <f t="shared" si="8"/>
        <v>0</v>
      </c>
    </row>
    <row r="101" spans="1:9">
      <c r="A101">
        <v>91</v>
      </c>
      <c r="B101" s="12">
        <f t="shared" si="13"/>
        <v>2745.5</v>
      </c>
      <c r="C101" s="13">
        <f t="shared" si="10"/>
        <v>0</v>
      </c>
      <c r="D101" s="13">
        <f t="shared" si="11"/>
        <v>0</v>
      </c>
      <c r="E101" s="13">
        <f t="shared" si="7"/>
        <v>0</v>
      </c>
      <c r="F101" s="13">
        <f t="shared" si="12"/>
        <v>0</v>
      </c>
      <c r="H101" s="5">
        <f t="shared" si="9"/>
        <v>0</v>
      </c>
      <c r="I101" s="5">
        <f t="shared" si="8"/>
        <v>0</v>
      </c>
    </row>
    <row r="102" spans="1:9">
      <c r="A102">
        <v>92</v>
      </c>
      <c r="B102" s="12">
        <f t="shared" si="13"/>
        <v>2776</v>
      </c>
      <c r="C102" s="13">
        <f t="shared" si="10"/>
        <v>0</v>
      </c>
      <c r="D102" s="13">
        <f t="shared" si="11"/>
        <v>0</v>
      </c>
      <c r="E102" s="13">
        <f t="shared" si="7"/>
        <v>0</v>
      </c>
      <c r="F102" s="13">
        <f t="shared" si="12"/>
        <v>0</v>
      </c>
      <c r="H102" s="5">
        <f t="shared" si="9"/>
        <v>0</v>
      </c>
      <c r="I102" s="5">
        <f t="shared" si="8"/>
        <v>0</v>
      </c>
    </row>
    <row r="103" spans="1:9">
      <c r="A103">
        <v>93</v>
      </c>
      <c r="B103" s="12">
        <f t="shared" si="13"/>
        <v>2806.5</v>
      </c>
      <c r="C103" s="13">
        <f t="shared" si="10"/>
        <v>0</v>
      </c>
      <c r="D103" s="13">
        <f t="shared" si="11"/>
        <v>0</v>
      </c>
      <c r="E103" s="13">
        <f t="shared" si="7"/>
        <v>0</v>
      </c>
      <c r="F103" s="13">
        <f t="shared" si="12"/>
        <v>0</v>
      </c>
      <c r="H103" s="5">
        <f t="shared" si="9"/>
        <v>0</v>
      </c>
      <c r="I103" s="5">
        <f t="shared" si="8"/>
        <v>0</v>
      </c>
    </row>
    <row r="104" spans="1:9">
      <c r="A104">
        <v>94</v>
      </c>
      <c r="B104" s="12">
        <f t="shared" si="13"/>
        <v>2837</v>
      </c>
      <c r="C104" s="13">
        <f t="shared" si="10"/>
        <v>0</v>
      </c>
      <c r="D104" s="13">
        <f t="shared" si="11"/>
        <v>0</v>
      </c>
      <c r="E104" s="13">
        <f t="shared" si="7"/>
        <v>0</v>
      </c>
      <c r="F104" s="13">
        <f t="shared" si="12"/>
        <v>0</v>
      </c>
      <c r="H104" s="5">
        <f t="shared" si="9"/>
        <v>0</v>
      </c>
      <c r="I104" s="5">
        <f t="shared" si="8"/>
        <v>0</v>
      </c>
    </row>
    <row r="105" spans="1:9">
      <c r="A105">
        <v>95</v>
      </c>
      <c r="B105" s="12">
        <f t="shared" si="13"/>
        <v>2867.5</v>
      </c>
      <c r="C105" s="13">
        <f t="shared" si="10"/>
        <v>0</v>
      </c>
      <c r="D105" s="13">
        <f t="shared" si="11"/>
        <v>0</v>
      </c>
      <c r="E105" s="13">
        <f t="shared" si="7"/>
        <v>0</v>
      </c>
      <c r="F105" s="13">
        <f t="shared" si="12"/>
        <v>0</v>
      </c>
      <c r="H105" s="5">
        <f t="shared" si="9"/>
        <v>0</v>
      </c>
      <c r="I105" s="5">
        <f t="shared" si="8"/>
        <v>0</v>
      </c>
    </row>
    <row r="106" spans="1:9">
      <c r="A106">
        <v>96</v>
      </c>
      <c r="B106" s="12">
        <f t="shared" si="13"/>
        <v>2898</v>
      </c>
      <c r="C106" s="13">
        <f t="shared" si="10"/>
        <v>0</v>
      </c>
      <c r="D106" s="13">
        <f t="shared" si="11"/>
        <v>0</v>
      </c>
      <c r="E106" s="13">
        <f t="shared" si="7"/>
        <v>0</v>
      </c>
      <c r="F106" s="13">
        <f t="shared" si="12"/>
        <v>0</v>
      </c>
      <c r="H106" s="5">
        <f t="shared" si="9"/>
        <v>0</v>
      </c>
      <c r="I106" s="5">
        <f t="shared" si="8"/>
        <v>0</v>
      </c>
    </row>
    <row r="107" spans="1:9">
      <c r="A107">
        <v>97</v>
      </c>
      <c r="B107" s="12">
        <f t="shared" si="13"/>
        <v>2928.5</v>
      </c>
      <c r="C107" s="13">
        <f t="shared" si="10"/>
        <v>0</v>
      </c>
      <c r="D107" s="13">
        <f t="shared" si="11"/>
        <v>0</v>
      </c>
      <c r="E107" s="13">
        <f t="shared" si="7"/>
        <v>0</v>
      </c>
      <c r="F107" s="13">
        <f t="shared" si="12"/>
        <v>0</v>
      </c>
      <c r="H107" s="5">
        <f t="shared" si="9"/>
        <v>0</v>
      </c>
      <c r="I107" s="5">
        <f t="shared" si="8"/>
        <v>0</v>
      </c>
    </row>
    <row r="108" spans="1:9">
      <c r="A108">
        <v>98</v>
      </c>
      <c r="B108" s="12">
        <f t="shared" si="13"/>
        <v>2959</v>
      </c>
      <c r="C108" s="13">
        <f t="shared" si="10"/>
        <v>0</v>
      </c>
      <c r="D108" s="13">
        <f t="shared" si="11"/>
        <v>0</v>
      </c>
      <c r="E108" s="13">
        <f t="shared" si="7"/>
        <v>0</v>
      </c>
      <c r="F108" s="13">
        <f t="shared" si="12"/>
        <v>0</v>
      </c>
      <c r="H108" s="5">
        <f t="shared" si="9"/>
        <v>0</v>
      </c>
      <c r="I108" s="5">
        <f t="shared" si="8"/>
        <v>0</v>
      </c>
    </row>
    <row r="109" spans="1:9">
      <c r="A109">
        <v>99</v>
      </c>
      <c r="B109" s="12">
        <f t="shared" si="13"/>
        <v>2989.5</v>
      </c>
      <c r="C109" s="13">
        <f t="shared" si="10"/>
        <v>0</v>
      </c>
      <c r="D109" s="13">
        <f t="shared" si="11"/>
        <v>0</v>
      </c>
      <c r="E109" s="13">
        <f t="shared" si="7"/>
        <v>0</v>
      </c>
      <c r="F109" s="13">
        <f t="shared" si="12"/>
        <v>0</v>
      </c>
      <c r="H109" s="5">
        <f t="shared" si="9"/>
        <v>0</v>
      </c>
      <c r="I109" s="5">
        <f t="shared" si="8"/>
        <v>0</v>
      </c>
    </row>
    <row r="110" spans="1:9">
      <c r="A110">
        <v>100</v>
      </c>
      <c r="B110" s="12">
        <f t="shared" si="13"/>
        <v>3020</v>
      </c>
      <c r="C110" s="13">
        <f t="shared" si="10"/>
        <v>0</v>
      </c>
      <c r="D110" s="13">
        <f t="shared" si="11"/>
        <v>0</v>
      </c>
      <c r="E110" s="13">
        <f t="shared" si="7"/>
        <v>0</v>
      </c>
      <c r="F110" s="13">
        <f t="shared" si="12"/>
        <v>0</v>
      </c>
      <c r="H110" s="5">
        <f t="shared" si="9"/>
        <v>0</v>
      </c>
      <c r="I110" s="5">
        <f t="shared" si="8"/>
        <v>0</v>
      </c>
    </row>
    <row r="111" spans="1:9">
      <c r="A111">
        <v>101</v>
      </c>
      <c r="B111" s="12">
        <f t="shared" si="13"/>
        <v>3050.5</v>
      </c>
      <c r="C111" s="13">
        <f t="shared" si="10"/>
        <v>0</v>
      </c>
      <c r="D111" s="13">
        <f t="shared" si="11"/>
        <v>0</v>
      </c>
      <c r="E111" s="13">
        <f t="shared" si="7"/>
        <v>0</v>
      </c>
      <c r="F111" s="13">
        <f t="shared" si="12"/>
        <v>0</v>
      </c>
      <c r="H111" s="5">
        <f t="shared" si="9"/>
        <v>0</v>
      </c>
      <c r="I111" s="5">
        <f t="shared" si="8"/>
        <v>0</v>
      </c>
    </row>
    <row r="112" spans="1:9">
      <c r="A112">
        <v>102</v>
      </c>
      <c r="B112" s="12">
        <f t="shared" si="13"/>
        <v>3081</v>
      </c>
      <c r="C112" s="13">
        <f t="shared" si="10"/>
        <v>0</v>
      </c>
      <c r="D112" s="13">
        <f t="shared" si="11"/>
        <v>0</v>
      </c>
      <c r="E112" s="13">
        <f t="shared" si="7"/>
        <v>0</v>
      </c>
      <c r="F112" s="13">
        <f t="shared" si="12"/>
        <v>0</v>
      </c>
      <c r="H112" s="5">
        <f t="shared" si="9"/>
        <v>0</v>
      </c>
      <c r="I112" s="5">
        <f t="shared" si="8"/>
        <v>0</v>
      </c>
    </row>
    <row r="113" spans="1:9">
      <c r="A113">
        <v>103</v>
      </c>
      <c r="B113" s="12">
        <f t="shared" si="13"/>
        <v>3111.5</v>
      </c>
      <c r="C113" s="13">
        <f t="shared" si="10"/>
        <v>0</v>
      </c>
      <c r="D113" s="13">
        <f t="shared" si="11"/>
        <v>0</v>
      </c>
      <c r="E113" s="13">
        <f t="shared" si="7"/>
        <v>0</v>
      </c>
      <c r="F113" s="13">
        <f t="shared" si="12"/>
        <v>0</v>
      </c>
      <c r="H113" s="5">
        <f t="shared" si="9"/>
        <v>0</v>
      </c>
      <c r="I113" s="5">
        <f t="shared" si="8"/>
        <v>0</v>
      </c>
    </row>
    <row r="114" spans="1:9">
      <c r="A114">
        <v>104</v>
      </c>
      <c r="B114" s="12">
        <f t="shared" si="13"/>
        <v>3142</v>
      </c>
      <c r="C114" s="13">
        <f t="shared" si="10"/>
        <v>0</v>
      </c>
      <c r="D114" s="13">
        <f t="shared" si="11"/>
        <v>0</v>
      </c>
      <c r="E114" s="13">
        <f t="shared" si="7"/>
        <v>0</v>
      </c>
      <c r="F114" s="13">
        <f t="shared" si="12"/>
        <v>0</v>
      </c>
      <c r="H114" s="5">
        <f t="shared" si="9"/>
        <v>0</v>
      </c>
      <c r="I114" s="5">
        <f t="shared" si="8"/>
        <v>0</v>
      </c>
    </row>
    <row r="115" spans="1:9">
      <c r="A115">
        <v>105</v>
      </c>
      <c r="B115" s="12">
        <f t="shared" si="13"/>
        <v>3172.5</v>
      </c>
      <c r="C115" s="13">
        <f t="shared" si="10"/>
        <v>0</v>
      </c>
      <c r="D115" s="13">
        <f t="shared" si="11"/>
        <v>0</v>
      </c>
      <c r="E115" s="13">
        <f t="shared" si="7"/>
        <v>0</v>
      </c>
      <c r="F115" s="13">
        <f t="shared" si="12"/>
        <v>0</v>
      </c>
      <c r="H115" s="5">
        <f t="shared" si="9"/>
        <v>0</v>
      </c>
      <c r="I115" s="5">
        <f t="shared" si="8"/>
        <v>0</v>
      </c>
    </row>
    <row r="116" spans="1:9">
      <c r="A116">
        <v>106</v>
      </c>
      <c r="B116" s="12">
        <f t="shared" si="13"/>
        <v>3203</v>
      </c>
      <c r="C116" s="13">
        <f t="shared" si="10"/>
        <v>0</v>
      </c>
      <c r="D116" s="13">
        <f t="shared" si="11"/>
        <v>0</v>
      </c>
      <c r="E116" s="13">
        <f t="shared" si="7"/>
        <v>0</v>
      </c>
      <c r="F116" s="13">
        <f t="shared" si="12"/>
        <v>0</v>
      </c>
      <c r="H116" s="5">
        <f t="shared" si="9"/>
        <v>0</v>
      </c>
      <c r="I116" s="5">
        <f t="shared" si="8"/>
        <v>0</v>
      </c>
    </row>
    <row r="117" spans="1:9">
      <c r="A117">
        <v>107</v>
      </c>
      <c r="B117" s="12">
        <f t="shared" si="13"/>
        <v>3233.5</v>
      </c>
      <c r="C117" s="13">
        <f t="shared" si="10"/>
        <v>0</v>
      </c>
      <c r="D117" s="13">
        <f t="shared" si="11"/>
        <v>0</v>
      </c>
      <c r="E117" s="13">
        <f t="shared" si="7"/>
        <v>0</v>
      </c>
      <c r="F117" s="13">
        <f t="shared" si="12"/>
        <v>0</v>
      </c>
      <c r="H117" s="5">
        <f t="shared" si="9"/>
        <v>0</v>
      </c>
      <c r="I117" s="5">
        <f t="shared" si="8"/>
        <v>0</v>
      </c>
    </row>
    <row r="118" spans="1:9">
      <c r="A118">
        <v>108</v>
      </c>
      <c r="B118" s="12">
        <f t="shared" si="13"/>
        <v>3264</v>
      </c>
      <c r="C118" s="13">
        <f t="shared" si="10"/>
        <v>0</v>
      </c>
      <c r="D118" s="13">
        <f t="shared" si="11"/>
        <v>0</v>
      </c>
      <c r="E118" s="13">
        <f t="shared" si="7"/>
        <v>0</v>
      </c>
      <c r="F118" s="13">
        <f t="shared" si="12"/>
        <v>0</v>
      </c>
      <c r="H118" s="5">
        <f t="shared" si="9"/>
        <v>0</v>
      </c>
      <c r="I118" s="5">
        <f t="shared" si="8"/>
        <v>0</v>
      </c>
    </row>
    <row r="119" spans="1:9">
      <c r="A119">
        <v>109</v>
      </c>
      <c r="B119" s="12">
        <f t="shared" si="13"/>
        <v>3294.5</v>
      </c>
      <c r="C119" s="13">
        <f t="shared" si="10"/>
        <v>0</v>
      </c>
      <c r="D119" s="13">
        <f t="shared" si="11"/>
        <v>0</v>
      </c>
      <c r="E119" s="13">
        <f t="shared" si="7"/>
        <v>0</v>
      </c>
      <c r="F119" s="13">
        <f t="shared" si="12"/>
        <v>0</v>
      </c>
      <c r="H119" s="5">
        <f t="shared" si="9"/>
        <v>0</v>
      </c>
      <c r="I119" s="5">
        <f t="shared" si="8"/>
        <v>0</v>
      </c>
    </row>
    <row r="120" spans="1:9">
      <c r="A120">
        <v>110</v>
      </c>
      <c r="B120" s="12">
        <f t="shared" si="13"/>
        <v>3325</v>
      </c>
      <c r="C120" s="13">
        <f t="shared" si="10"/>
        <v>0</v>
      </c>
      <c r="D120" s="13">
        <f t="shared" si="11"/>
        <v>0</v>
      </c>
      <c r="E120" s="13">
        <f t="shared" si="7"/>
        <v>0</v>
      </c>
      <c r="F120" s="13">
        <f t="shared" si="12"/>
        <v>0</v>
      </c>
      <c r="H120" s="5">
        <f t="shared" si="9"/>
        <v>0</v>
      </c>
      <c r="I120" s="5">
        <f t="shared" si="8"/>
        <v>0</v>
      </c>
    </row>
    <row r="121" spans="1:9">
      <c r="A121">
        <v>111</v>
      </c>
      <c r="B121" s="12">
        <f t="shared" si="13"/>
        <v>3355.5</v>
      </c>
      <c r="C121" s="13">
        <f t="shared" si="10"/>
        <v>0</v>
      </c>
      <c r="D121" s="13">
        <f t="shared" si="11"/>
        <v>0</v>
      </c>
      <c r="E121" s="13">
        <f t="shared" si="7"/>
        <v>0</v>
      </c>
      <c r="F121" s="13">
        <f t="shared" si="12"/>
        <v>0</v>
      </c>
      <c r="H121" s="5">
        <f t="shared" si="9"/>
        <v>0</v>
      </c>
      <c r="I121" s="5">
        <f t="shared" si="8"/>
        <v>0</v>
      </c>
    </row>
    <row r="122" spans="1:9">
      <c r="A122">
        <v>112</v>
      </c>
      <c r="B122" s="12">
        <f t="shared" si="13"/>
        <v>3386</v>
      </c>
      <c r="C122" s="13">
        <f t="shared" si="10"/>
        <v>0</v>
      </c>
      <c r="D122" s="13">
        <f t="shared" si="11"/>
        <v>0</v>
      </c>
      <c r="E122" s="13">
        <f t="shared" si="7"/>
        <v>0</v>
      </c>
      <c r="F122" s="13">
        <f t="shared" si="12"/>
        <v>0</v>
      </c>
      <c r="H122" s="5">
        <f t="shared" si="9"/>
        <v>0</v>
      </c>
      <c r="I122" s="5">
        <f t="shared" si="8"/>
        <v>0</v>
      </c>
    </row>
    <row r="123" spans="1:9">
      <c r="A123">
        <v>113</v>
      </c>
      <c r="B123" s="12">
        <f t="shared" si="13"/>
        <v>3416.5</v>
      </c>
      <c r="C123" s="13">
        <f t="shared" si="10"/>
        <v>0</v>
      </c>
      <c r="D123" s="13">
        <f t="shared" si="11"/>
        <v>0</v>
      </c>
      <c r="E123" s="13">
        <f t="shared" si="7"/>
        <v>0</v>
      </c>
      <c r="F123" s="13">
        <f t="shared" si="12"/>
        <v>0</v>
      </c>
      <c r="H123" s="5">
        <f t="shared" si="9"/>
        <v>0</v>
      </c>
      <c r="I123" s="5">
        <f t="shared" si="8"/>
        <v>0</v>
      </c>
    </row>
    <row r="124" spans="1:9">
      <c r="A124">
        <v>114</v>
      </c>
      <c r="B124" s="12">
        <f t="shared" si="13"/>
        <v>3447</v>
      </c>
      <c r="C124" s="13">
        <f t="shared" si="10"/>
        <v>0</v>
      </c>
      <c r="D124" s="13">
        <f t="shared" si="11"/>
        <v>0</v>
      </c>
      <c r="E124" s="13">
        <f t="shared" si="7"/>
        <v>0</v>
      </c>
      <c r="F124" s="13">
        <f t="shared" si="12"/>
        <v>0</v>
      </c>
      <c r="H124" s="5">
        <f t="shared" si="9"/>
        <v>0</v>
      </c>
      <c r="I124" s="5">
        <f t="shared" si="8"/>
        <v>0</v>
      </c>
    </row>
    <row r="125" spans="1:9">
      <c r="A125">
        <v>115</v>
      </c>
      <c r="B125" s="12">
        <f t="shared" si="13"/>
        <v>3477.5</v>
      </c>
      <c r="C125" s="13">
        <f t="shared" si="10"/>
        <v>0</v>
      </c>
      <c r="D125" s="13">
        <f t="shared" si="11"/>
        <v>0</v>
      </c>
      <c r="E125" s="13">
        <f t="shared" si="7"/>
        <v>0</v>
      </c>
      <c r="F125" s="13">
        <f t="shared" si="12"/>
        <v>0</v>
      </c>
      <c r="H125" s="5">
        <f t="shared" si="9"/>
        <v>0</v>
      </c>
      <c r="I125" s="5">
        <f t="shared" si="8"/>
        <v>0</v>
      </c>
    </row>
    <row r="126" spans="1:9">
      <c r="A126">
        <v>116</v>
      </c>
      <c r="B126" s="12">
        <f t="shared" si="13"/>
        <v>3508</v>
      </c>
      <c r="C126" s="13">
        <f t="shared" si="10"/>
        <v>0</v>
      </c>
      <c r="D126" s="13">
        <f t="shared" si="11"/>
        <v>0</v>
      </c>
      <c r="E126" s="13">
        <f t="shared" si="7"/>
        <v>0</v>
      </c>
      <c r="F126" s="13">
        <f t="shared" si="12"/>
        <v>0</v>
      </c>
      <c r="H126" s="5">
        <f t="shared" si="9"/>
        <v>0</v>
      </c>
      <c r="I126" s="5">
        <f t="shared" si="8"/>
        <v>0</v>
      </c>
    </row>
    <row r="127" spans="1:9">
      <c r="A127">
        <v>117</v>
      </c>
      <c r="B127" s="12">
        <f t="shared" si="13"/>
        <v>3538.5</v>
      </c>
      <c r="C127" s="13">
        <f t="shared" si="10"/>
        <v>0</v>
      </c>
      <c r="D127" s="13">
        <f t="shared" si="11"/>
        <v>0</v>
      </c>
      <c r="E127" s="13">
        <f t="shared" si="7"/>
        <v>0</v>
      </c>
      <c r="F127" s="13">
        <f t="shared" si="12"/>
        <v>0</v>
      </c>
      <c r="H127" s="5">
        <f t="shared" si="9"/>
        <v>0</v>
      </c>
      <c r="I127" s="5">
        <f t="shared" si="8"/>
        <v>0</v>
      </c>
    </row>
    <row r="128" spans="1:9">
      <c r="A128">
        <v>118</v>
      </c>
      <c r="B128" s="12">
        <f t="shared" si="13"/>
        <v>3569</v>
      </c>
      <c r="C128" s="13">
        <f t="shared" si="10"/>
        <v>0</v>
      </c>
      <c r="D128" s="13">
        <f t="shared" si="11"/>
        <v>0</v>
      </c>
      <c r="E128" s="13">
        <f t="shared" si="7"/>
        <v>0</v>
      </c>
      <c r="F128" s="13">
        <f t="shared" si="12"/>
        <v>0</v>
      </c>
      <c r="H128" s="5">
        <f t="shared" si="9"/>
        <v>0</v>
      </c>
      <c r="I128" s="5">
        <f t="shared" si="8"/>
        <v>0</v>
      </c>
    </row>
    <row r="129" spans="1:9">
      <c r="A129">
        <v>119</v>
      </c>
      <c r="B129" s="12">
        <f t="shared" si="13"/>
        <v>3599.5</v>
      </c>
      <c r="C129" s="13">
        <f t="shared" si="10"/>
        <v>0</v>
      </c>
      <c r="D129" s="13">
        <f t="shared" si="11"/>
        <v>0</v>
      </c>
      <c r="E129" s="13">
        <f t="shared" si="7"/>
        <v>0</v>
      </c>
      <c r="F129" s="13">
        <f t="shared" si="12"/>
        <v>0</v>
      </c>
      <c r="H129" s="5">
        <f t="shared" si="9"/>
        <v>0</v>
      </c>
      <c r="I129" s="5">
        <f t="shared" si="8"/>
        <v>0</v>
      </c>
    </row>
    <row r="130" spans="1:9">
      <c r="A130">
        <v>120</v>
      </c>
      <c r="B130" s="12">
        <f t="shared" si="13"/>
        <v>3630</v>
      </c>
      <c r="C130" s="13">
        <f t="shared" si="10"/>
        <v>0</v>
      </c>
      <c r="D130" s="13">
        <f t="shared" si="11"/>
        <v>0</v>
      </c>
      <c r="E130" s="13">
        <f t="shared" si="7"/>
        <v>0</v>
      </c>
      <c r="F130" s="13">
        <f t="shared" si="12"/>
        <v>0</v>
      </c>
      <c r="H130" s="5">
        <f t="shared" si="9"/>
        <v>0</v>
      </c>
      <c r="I130" s="5">
        <f t="shared" si="8"/>
        <v>0</v>
      </c>
    </row>
    <row r="131" spans="1:9">
      <c r="A131">
        <v>121</v>
      </c>
      <c r="B131" s="12">
        <f t="shared" si="13"/>
        <v>3660.5</v>
      </c>
      <c r="C131" s="13">
        <f t="shared" si="10"/>
        <v>0</v>
      </c>
      <c r="D131" s="13">
        <f t="shared" si="11"/>
        <v>0</v>
      </c>
      <c r="E131" s="13">
        <f t="shared" si="7"/>
        <v>0</v>
      </c>
      <c r="F131" s="13">
        <f t="shared" si="12"/>
        <v>0</v>
      </c>
      <c r="H131" s="5">
        <f t="shared" si="9"/>
        <v>0</v>
      </c>
      <c r="I131" s="5">
        <f t="shared" si="8"/>
        <v>0</v>
      </c>
    </row>
    <row r="132" spans="1:9">
      <c r="A132">
        <v>122</v>
      </c>
      <c r="B132" s="12">
        <f t="shared" si="13"/>
        <v>3691</v>
      </c>
      <c r="C132" s="13">
        <f t="shared" si="10"/>
        <v>0</v>
      </c>
      <c r="D132" s="13">
        <f t="shared" si="11"/>
        <v>0</v>
      </c>
      <c r="E132" s="13">
        <f t="shared" si="7"/>
        <v>0</v>
      </c>
      <c r="F132" s="13">
        <f t="shared" si="12"/>
        <v>0</v>
      </c>
      <c r="H132" s="5">
        <f t="shared" si="9"/>
        <v>0</v>
      </c>
      <c r="I132" s="5">
        <f t="shared" si="8"/>
        <v>0</v>
      </c>
    </row>
    <row r="133" spans="1:9">
      <c r="A133">
        <v>123</v>
      </c>
      <c r="B133" s="12">
        <f t="shared" si="13"/>
        <v>3721.5</v>
      </c>
      <c r="C133" s="13">
        <f t="shared" si="10"/>
        <v>0</v>
      </c>
      <c r="D133" s="13">
        <f t="shared" si="11"/>
        <v>0</v>
      </c>
      <c r="E133" s="13">
        <f t="shared" si="7"/>
        <v>0</v>
      </c>
      <c r="F133" s="13">
        <f t="shared" si="12"/>
        <v>0</v>
      </c>
      <c r="H133" s="5">
        <f t="shared" si="9"/>
        <v>0</v>
      </c>
      <c r="I133" s="5">
        <f t="shared" si="8"/>
        <v>0</v>
      </c>
    </row>
    <row r="134" spans="1:9">
      <c r="A134">
        <v>124</v>
      </c>
      <c r="B134" s="12">
        <f t="shared" si="13"/>
        <v>3752</v>
      </c>
      <c r="C134" s="13">
        <f t="shared" si="10"/>
        <v>0</v>
      </c>
      <c r="D134" s="13">
        <f t="shared" si="11"/>
        <v>0</v>
      </c>
      <c r="E134" s="13">
        <f t="shared" si="7"/>
        <v>0</v>
      </c>
      <c r="F134" s="13">
        <f t="shared" si="12"/>
        <v>0</v>
      </c>
      <c r="H134" s="5">
        <f t="shared" si="9"/>
        <v>0</v>
      </c>
      <c r="I134" s="5">
        <f t="shared" si="8"/>
        <v>0</v>
      </c>
    </row>
    <row r="135" spans="1:9">
      <c r="A135">
        <v>125</v>
      </c>
      <c r="B135" s="12">
        <f t="shared" si="13"/>
        <v>3782.5</v>
      </c>
      <c r="C135" s="13">
        <f t="shared" si="10"/>
        <v>0</v>
      </c>
      <c r="D135" s="13">
        <f t="shared" si="11"/>
        <v>0</v>
      </c>
      <c r="E135" s="13">
        <f t="shared" si="7"/>
        <v>0</v>
      </c>
      <c r="F135" s="13">
        <f t="shared" si="12"/>
        <v>0</v>
      </c>
      <c r="H135" s="5">
        <f t="shared" si="9"/>
        <v>0</v>
      </c>
      <c r="I135" s="5">
        <f t="shared" si="8"/>
        <v>0</v>
      </c>
    </row>
    <row r="136" spans="1:9">
      <c r="A136">
        <v>126</v>
      </c>
      <c r="B136" s="12">
        <f t="shared" si="13"/>
        <v>3813</v>
      </c>
      <c r="C136" s="13">
        <f t="shared" si="10"/>
        <v>0</v>
      </c>
      <c r="D136" s="13">
        <f t="shared" si="11"/>
        <v>0</v>
      </c>
      <c r="E136" s="13">
        <f t="shared" si="7"/>
        <v>0</v>
      </c>
      <c r="F136" s="13">
        <f t="shared" si="12"/>
        <v>0</v>
      </c>
      <c r="H136" s="5">
        <f t="shared" si="9"/>
        <v>0</v>
      </c>
      <c r="I136" s="5">
        <f t="shared" si="8"/>
        <v>0</v>
      </c>
    </row>
    <row r="137" spans="1:9">
      <c r="A137">
        <v>127</v>
      </c>
      <c r="B137" s="12">
        <f t="shared" si="13"/>
        <v>3843.5</v>
      </c>
      <c r="C137" s="13">
        <f t="shared" si="10"/>
        <v>0</v>
      </c>
      <c r="D137" s="13">
        <f t="shared" si="11"/>
        <v>0</v>
      </c>
      <c r="E137" s="13">
        <f t="shared" si="7"/>
        <v>0</v>
      </c>
      <c r="F137" s="13">
        <f t="shared" si="12"/>
        <v>0</v>
      </c>
      <c r="H137" s="5">
        <f t="shared" si="9"/>
        <v>0</v>
      </c>
      <c r="I137" s="5">
        <f t="shared" si="8"/>
        <v>0</v>
      </c>
    </row>
    <row r="138" spans="1:9">
      <c r="A138">
        <v>128</v>
      </c>
      <c r="B138" s="12">
        <f t="shared" si="13"/>
        <v>3874</v>
      </c>
      <c r="C138" s="13">
        <f t="shared" si="10"/>
        <v>0</v>
      </c>
      <c r="D138" s="13">
        <f t="shared" si="11"/>
        <v>0</v>
      </c>
      <c r="E138" s="13">
        <f t="shared" si="7"/>
        <v>0</v>
      </c>
      <c r="F138" s="13">
        <f t="shared" si="12"/>
        <v>0</v>
      </c>
      <c r="H138" s="5">
        <f t="shared" si="9"/>
        <v>0</v>
      </c>
      <c r="I138" s="5">
        <f t="shared" si="8"/>
        <v>0</v>
      </c>
    </row>
    <row r="139" spans="1:9">
      <c r="A139">
        <v>129</v>
      </c>
      <c r="B139" s="12">
        <f t="shared" si="13"/>
        <v>3904.5</v>
      </c>
      <c r="C139" s="13">
        <f t="shared" si="10"/>
        <v>0</v>
      </c>
      <c r="D139" s="13">
        <f t="shared" si="11"/>
        <v>0</v>
      </c>
      <c r="E139" s="13">
        <f t="shared" ref="E139:E190" si="14">+$B$7-D139</f>
        <v>0</v>
      </c>
      <c r="F139" s="13">
        <f t="shared" si="12"/>
        <v>0</v>
      </c>
      <c r="H139" s="5">
        <f t="shared" si="9"/>
        <v>0</v>
      </c>
      <c r="I139" s="5">
        <f t="shared" ref="I139:I190" si="15">+H139-F139</f>
        <v>0</v>
      </c>
    </row>
    <row r="140" spans="1:9">
      <c r="A140">
        <v>130</v>
      </c>
      <c r="B140" s="12">
        <f t="shared" si="13"/>
        <v>3935</v>
      </c>
      <c r="C140" s="13">
        <f t="shared" si="10"/>
        <v>0</v>
      </c>
      <c r="D140" s="13">
        <f t="shared" si="11"/>
        <v>0</v>
      </c>
      <c r="E140" s="13">
        <f t="shared" si="14"/>
        <v>0</v>
      </c>
      <c r="F140" s="13">
        <f t="shared" si="12"/>
        <v>0</v>
      </c>
      <c r="H140" s="5">
        <f t="shared" ref="H140:H190" si="16">FV($B$4/12,A140-A139,0,-H139,)</f>
        <v>0</v>
      </c>
      <c r="I140" s="5">
        <f t="shared" si="15"/>
        <v>0</v>
      </c>
    </row>
    <row r="141" spans="1:9">
      <c r="A141">
        <v>131</v>
      </c>
      <c r="B141" s="12">
        <f t="shared" si="13"/>
        <v>3965.5</v>
      </c>
      <c r="C141" s="13">
        <f t="shared" ref="C141:C190" si="17">+F140</f>
        <v>0</v>
      </c>
      <c r="D141" s="13">
        <f t="shared" ref="D141:D190" si="18">+C141-F141</f>
        <v>0</v>
      </c>
      <c r="E141" s="13">
        <f t="shared" si="14"/>
        <v>0</v>
      </c>
      <c r="F141" s="13">
        <f t="shared" ref="F141:F190" si="19">-PV($B$6/12,($B$8*12)-A141,$B$7,0)</f>
        <v>0</v>
      </c>
      <c r="H141" s="5">
        <f t="shared" si="16"/>
        <v>0</v>
      </c>
      <c r="I141" s="5">
        <f t="shared" si="15"/>
        <v>0</v>
      </c>
    </row>
    <row r="142" spans="1:9">
      <c r="A142">
        <v>132</v>
      </c>
      <c r="B142" s="12">
        <f t="shared" ref="B142:B190" si="20">+B141+30.5</f>
        <v>3996</v>
      </c>
      <c r="C142" s="13">
        <f t="shared" si="17"/>
        <v>0</v>
      </c>
      <c r="D142" s="13">
        <f t="shared" si="18"/>
        <v>0</v>
      </c>
      <c r="E142" s="13">
        <f t="shared" si="14"/>
        <v>0</v>
      </c>
      <c r="F142" s="13">
        <f t="shared" si="19"/>
        <v>0</v>
      </c>
      <c r="H142" s="5">
        <f t="shared" si="16"/>
        <v>0</v>
      </c>
      <c r="I142" s="5">
        <f t="shared" si="15"/>
        <v>0</v>
      </c>
    </row>
    <row r="143" spans="1:9">
      <c r="A143">
        <v>133</v>
      </c>
      <c r="B143" s="12">
        <f t="shared" si="20"/>
        <v>4026.5</v>
      </c>
      <c r="C143" s="13">
        <f t="shared" si="17"/>
        <v>0</v>
      </c>
      <c r="D143" s="13">
        <f t="shared" si="18"/>
        <v>0</v>
      </c>
      <c r="E143" s="13">
        <f t="shared" si="14"/>
        <v>0</v>
      </c>
      <c r="F143" s="13">
        <f t="shared" si="19"/>
        <v>0</v>
      </c>
      <c r="H143" s="5">
        <f t="shared" si="16"/>
        <v>0</v>
      </c>
      <c r="I143" s="5">
        <f t="shared" si="15"/>
        <v>0</v>
      </c>
    </row>
    <row r="144" spans="1:9">
      <c r="A144">
        <v>134</v>
      </c>
      <c r="B144" s="12">
        <f t="shared" si="20"/>
        <v>4057</v>
      </c>
      <c r="C144" s="13">
        <f t="shared" si="17"/>
        <v>0</v>
      </c>
      <c r="D144" s="13">
        <f t="shared" si="18"/>
        <v>0</v>
      </c>
      <c r="E144" s="13">
        <f t="shared" si="14"/>
        <v>0</v>
      </c>
      <c r="F144" s="13">
        <f t="shared" si="19"/>
        <v>0</v>
      </c>
      <c r="H144" s="5">
        <f t="shared" si="16"/>
        <v>0</v>
      </c>
      <c r="I144" s="5">
        <f t="shared" si="15"/>
        <v>0</v>
      </c>
    </row>
    <row r="145" spans="1:9">
      <c r="A145">
        <v>135</v>
      </c>
      <c r="B145" s="12">
        <f t="shared" si="20"/>
        <v>4087.5</v>
      </c>
      <c r="C145" s="13">
        <f t="shared" si="17"/>
        <v>0</v>
      </c>
      <c r="D145" s="13">
        <f t="shared" si="18"/>
        <v>0</v>
      </c>
      <c r="E145" s="13">
        <f t="shared" si="14"/>
        <v>0</v>
      </c>
      <c r="F145" s="13">
        <f t="shared" si="19"/>
        <v>0</v>
      </c>
      <c r="H145" s="5">
        <f t="shared" si="16"/>
        <v>0</v>
      </c>
      <c r="I145" s="5">
        <f t="shared" si="15"/>
        <v>0</v>
      </c>
    </row>
    <row r="146" spans="1:9">
      <c r="A146">
        <v>136</v>
      </c>
      <c r="B146" s="12">
        <f t="shared" si="20"/>
        <v>4118</v>
      </c>
      <c r="C146" s="13">
        <f t="shared" si="17"/>
        <v>0</v>
      </c>
      <c r="D146" s="13">
        <f t="shared" si="18"/>
        <v>0</v>
      </c>
      <c r="E146" s="13">
        <f t="shared" si="14"/>
        <v>0</v>
      </c>
      <c r="F146" s="13">
        <f t="shared" si="19"/>
        <v>0</v>
      </c>
      <c r="H146" s="5">
        <f t="shared" si="16"/>
        <v>0</v>
      </c>
      <c r="I146" s="5">
        <f t="shared" si="15"/>
        <v>0</v>
      </c>
    </row>
    <row r="147" spans="1:9">
      <c r="A147">
        <v>137</v>
      </c>
      <c r="B147" s="12">
        <f t="shared" si="20"/>
        <v>4148.5</v>
      </c>
      <c r="C147" s="13">
        <f t="shared" si="17"/>
        <v>0</v>
      </c>
      <c r="D147" s="13">
        <f t="shared" si="18"/>
        <v>0</v>
      </c>
      <c r="E147" s="13">
        <f t="shared" si="14"/>
        <v>0</v>
      </c>
      <c r="F147" s="13">
        <f t="shared" si="19"/>
        <v>0</v>
      </c>
      <c r="H147" s="5">
        <f t="shared" si="16"/>
        <v>0</v>
      </c>
      <c r="I147" s="5">
        <f t="shared" si="15"/>
        <v>0</v>
      </c>
    </row>
    <row r="148" spans="1:9">
      <c r="A148">
        <v>138</v>
      </c>
      <c r="B148" s="12">
        <f t="shared" si="20"/>
        <v>4179</v>
      </c>
      <c r="C148" s="13">
        <f t="shared" si="17"/>
        <v>0</v>
      </c>
      <c r="D148" s="13">
        <f t="shared" si="18"/>
        <v>0</v>
      </c>
      <c r="E148" s="13">
        <f t="shared" si="14"/>
        <v>0</v>
      </c>
      <c r="F148" s="13">
        <f t="shared" si="19"/>
        <v>0</v>
      </c>
      <c r="H148" s="5">
        <f t="shared" si="16"/>
        <v>0</v>
      </c>
      <c r="I148" s="5">
        <f t="shared" si="15"/>
        <v>0</v>
      </c>
    </row>
    <row r="149" spans="1:9">
      <c r="A149">
        <v>139</v>
      </c>
      <c r="B149" s="12">
        <f t="shared" si="20"/>
        <v>4209.5</v>
      </c>
      <c r="C149" s="13">
        <f t="shared" si="17"/>
        <v>0</v>
      </c>
      <c r="D149" s="13">
        <f t="shared" si="18"/>
        <v>0</v>
      </c>
      <c r="E149" s="13">
        <f t="shared" si="14"/>
        <v>0</v>
      </c>
      <c r="F149" s="13">
        <f t="shared" si="19"/>
        <v>0</v>
      </c>
      <c r="H149" s="5">
        <f t="shared" si="16"/>
        <v>0</v>
      </c>
      <c r="I149" s="5">
        <f t="shared" si="15"/>
        <v>0</v>
      </c>
    </row>
    <row r="150" spans="1:9">
      <c r="A150">
        <v>140</v>
      </c>
      <c r="B150" s="12">
        <f t="shared" si="20"/>
        <v>4240</v>
      </c>
      <c r="C150" s="13">
        <f t="shared" si="17"/>
        <v>0</v>
      </c>
      <c r="D150" s="13">
        <f t="shared" si="18"/>
        <v>0</v>
      </c>
      <c r="E150" s="13">
        <f t="shared" si="14"/>
        <v>0</v>
      </c>
      <c r="F150" s="13">
        <f t="shared" si="19"/>
        <v>0</v>
      </c>
      <c r="H150" s="5">
        <f t="shared" si="16"/>
        <v>0</v>
      </c>
      <c r="I150" s="5">
        <f t="shared" si="15"/>
        <v>0</v>
      </c>
    </row>
    <row r="151" spans="1:9">
      <c r="A151">
        <v>141</v>
      </c>
      <c r="B151" s="12">
        <f t="shared" si="20"/>
        <v>4270.5</v>
      </c>
      <c r="C151" s="13">
        <f t="shared" si="17"/>
        <v>0</v>
      </c>
      <c r="D151" s="13">
        <f t="shared" si="18"/>
        <v>0</v>
      </c>
      <c r="E151" s="13">
        <f t="shared" si="14"/>
        <v>0</v>
      </c>
      <c r="F151" s="13">
        <f t="shared" si="19"/>
        <v>0</v>
      </c>
      <c r="H151" s="5">
        <f t="shared" si="16"/>
        <v>0</v>
      </c>
      <c r="I151" s="5">
        <f t="shared" si="15"/>
        <v>0</v>
      </c>
    </row>
    <row r="152" spans="1:9">
      <c r="A152">
        <v>142</v>
      </c>
      <c r="B152" s="12">
        <f t="shared" si="20"/>
        <v>4301</v>
      </c>
      <c r="C152" s="13">
        <f t="shared" si="17"/>
        <v>0</v>
      </c>
      <c r="D152" s="13">
        <f t="shared" si="18"/>
        <v>0</v>
      </c>
      <c r="E152" s="13">
        <f t="shared" si="14"/>
        <v>0</v>
      </c>
      <c r="F152" s="13">
        <f t="shared" si="19"/>
        <v>0</v>
      </c>
      <c r="H152" s="5">
        <f t="shared" si="16"/>
        <v>0</v>
      </c>
      <c r="I152" s="5">
        <f t="shared" si="15"/>
        <v>0</v>
      </c>
    </row>
    <row r="153" spans="1:9">
      <c r="A153">
        <v>143</v>
      </c>
      <c r="B153" s="12">
        <f t="shared" si="20"/>
        <v>4331.5</v>
      </c>
      <c r="C153" s="13">
        <f t="shared" si="17"/>
        <v>0</v>
      </c>
      <c r="D153" s="13">
        <f t="shared" si="18"/>
        <v>0</v>
      </c>
      <c r="E153" s="13">
        <f t="shared" si="14"/>
        <v>0</v>
      </c>
      <c r="F153" s="13">
        <f t="shared" si="19"/>
        <v>0</v>
      </c>
      <c r="H153" s="5">
        <f t="shared" si="16"/>
        <v>0</v>
      </c>
      <c r="I153" s="5">
        <f t="shared" si="15"/>
        <v>0</v>
      </c>
    </row>
    <row r="154" spans="1:9">
      <c r="A154">
        <v>144</v>
      </c>
      <c r="B154" s="12">
        <f t="shared" si="20"/>
        <v>4362</v>
      </c>
      <c r="C154" s="13">
        <f t="shared" si="17"/>
        <v>0</v>
      </c>
      <c r="D154" s="13">
        <f t="shared" si="18"/>
        <v>0</v>
      </c>
      <c r="E154" s="13">
        <f t="shared" si="14"/>
        <v>0</v>
      </c>
      <c r="F154" s="13">
        <f t="shared" si="19"/>
        <v>0</v>
      </c>
      <c r="H154" s="5">
        <f t="shared" si="16"/>
        <v>0</v>
      </c>
      <c r="I154" s="5">
        <f t="shared" si="15"/>
        <v>0</v>
      </c>
    </row>
    <row r="155" spans="1:9">
      <c r="A155">
        <v>145</v>
      </c>
      <c r="B155" s="12">
        <f t="shared" si="20"/>
        <v>4392.5</v>
      </c>
      <c r="C155" s="13">
        <f t="shared" si="17"/>
        <v>0</v>
      </c>
      <c r="D155" s="13">
        <f t="shared" si="18"/>
        <v>0</v>
      </c>
      <c r="E155" s="13">
        <f t="shared" si="14"/>
        <v>0</v>
      </c>
      <c r="F155" s="13">
        <f t="shared" si="19"/>
        <v>0</v>
      </c>
      <c r="H155" s="5">
        <f t="shared" si="16"/>
        <v>0</v>
      </c>
      <c r="I155" s="5">
        <f t="shared" si="15"/>
        <v>0</v>
      </c>
    </row>
    <row r="156" spans="1:9">
      <c r="A156">
        <v>146</v>
      </c>
      <c r="B156" s="12">
        <f t="shared" si="20"/>
        <v>4423</v>
      </c>
      <c r="C156" s="13">
        <f t="shared" si="17"/>
        <v>0</v>
      </c>
      <c r="D156" s="13">
        <f t="shared" si="18"/>
        <v>0</v>
      </c>
      <c r="E156" s="13">
        <f t="shared" si="14"/>
        <v>0</v>
      </c>
      <c r="F156" s="13">
        <f t="shared" si="19"/>
        <v>0</v>
      </c>
      <c r="H156" s="5">
        <f t="shared" si="16"/>
        <v>0</v>
      </c>
      <c r="I156" s="5">
        <f t="shared" si="15"/>
        <v>0</v>
      </c>
    </row>
    <row r="157" spans="1:9">
      <c r="A157">
        <v>147</v>
      </c>
      <c r="B157" s="12">
        <f t="shared" si="20"/>
        <v>4453.5</v>
      </c>
      <c r="C157" s="13">
        <f t="shared" si="17"/>
        <v>0</v>
      </c>
      <c r="D157" s="13">
        <f t="shared" si="18"/>
        <v>0</v>
      </c>
      <c r="E157" s="13">
        <f t="shared" si="14"/>
        <v>0</v>
      </c>
      <c r="F157" s="13">
        <f t="shared" si="19"/>
        <v>0</v>
      </c>
      <c r="H157" s="5">
        <f t="shared" si="16"/>
        <v>0</v>
      </c>
      <c r="I157" s="5">
        <f t="shared" si="15"/>
        <v>0</v>
      </c>
    </row>
    <row r="158" spans="1:9">
      <c r="A158">
        <v>148</v>
      </c>
      <c r="B158" s="12">
        <f t="shared" si="20"/>
        <v>4484</v>
      </c>
      <c r="C158" s="13">
        <f t="shared" si="17"/>
        <v>0</v>
      </c>
      <c r="D158" s="13">
        <f t="shared" si="18"/>
        <v>0</v>
      </c>
      <c r="E158" s="13">
        <f t="shared" si="14"/>
        <v>0</v>
      </c>
      <c r="F158" s="13">
        <f t="shared" si="19"/>
        <v>0</v>
      </c>
      <c r="H158" s="5">
        <f t="shared" si="16"/>
        <v>0</v>
      </c>
      <c r="I158" s="5">
        <f t="shared" si="15"/>
        <v>0</v>
      </c>
    </row>
    <row r="159" spans="1:9">
      <c r="A159">
        <v>149</v>
      </c>
      <c r="B159" s="12">
        <f t="shared" si="20"/>
        <v>4514.5</v>
      </c>
      <c r="C159" s="13">
        <f t="shared" si="17"/>
        <v>0</v>
      </c>
      <c r="D159" s="13">
        <f t="shared" si="18"/>
        <v>0</v>
      </c>
      <c r="E159" s="13">
        <f t="shared" si="14"/>
        <v>0</v>
      </c>
      <c r="F159" s="13">
        <f t="shared" si="19"/>
        <v>0</v>
      </c>
      <c r="H159" s="5">
        <f t="shared" si="16"/>
        <v>0</v>
      </c>
      <c r="I159" s="5">
        <f t="shared" si="15"/>
        <v>0</v>
      </c>
    </row>
    <row r="160" spans="1:9">
      <c r="A160">
        <v>150</v>
      </c>
      <c r="B160" s="12">
        <f t="shared" si="20"/>
        <v>4545</v>
      </c>
      <c r="C160" s="13">
        <f t="shared" si="17"/>
        <v>0</v>
      </c>
      <c r="D160" s="13">
        <f t="shared" si="18"/>
        <v>0</v>
      </c>
      <c r="E160" s="13">
        <f t="shared" si="14"/>
        <v>0</v>
      </c>
      <c r="F160" s="13">
        <f t="shared" si="19"/>
        <v>0</v>
      </c>
      <c r="H160" s="5">
        <f t="shared" si="16"/>
        <v>0</v>
      </c>
      <c r="I160" s="5">
        <f t="shared" si="15"/>
        <v>0</v>
      </c>
    </row>
    <row r="161" spans="1:9">
      <c r="A161">
        <v>151</v>
      </c>
      <c r="B161" s="12">
        <f t="shared" si="20"/>
        <v>4575.5</v>
      </c>
      <c r="C161" s="13">
        <f t="shared" si="17"/>
        <v>0</v>
      </c>
      <c r="D161" s="13">
        <f t="shared" si="18"/>
        <v>0</v>
      </c>
      <c r="E161" s="13">
        <f t="shared" si="14"/>
        <v>0</v>
      </c>
      <c r="F161" s="13">
        <f t="shared" si="19"/>
        <v>0</v>
      </c>
      <c r="H161" s="5">
        <f t="shared" si="16"/>
        <v>0</v>
      </c>
      <c r="I161" s="5">
        <f t="shared" si="15"/>
        <v>0</v>
      </c>
    </row>
    <row r="162" spans="1:9">
      <c r="A162">
        <v>152</v>
      </c>
      <c r="B162" s="12">
        <f t="shared" si="20"/>
        <v>4606</v>
      </c>
      <c r="C162" s="13">
        <f t="shared" si="17"/>
        <v>0</v>
      </c>
      <c r="D162" s="13">
        <f t="shared" si="18"/>
        <v>0</v>
      </c>
      <c r="E162" s="13">
        <f t="shared" si="14"/>
        <v>0</v>
      </c>
      <c r="F162" s="13">
        <f t="shared" si="19"/>
        <v>0</v>
      </c>
      <c r="H162" s="5">
        <f t="shared" si="16"/>
        <v>0</v>
      </c>
      <c r="I162" s="5">
        <f t="shared" si="15"/>
        <v>0</v>
      </c>
    </row>
    <row r="163" spans="1:9">
      <c r="A163">
        <v>153</v>
      </c>
      <c r="B163" s="12">
        <f t="shared" si="20"/>
        <v>4636.5</v>
      </c>
      <c r="C163" s="13">
        <f t="shared" si="17"/>
        <v>0</v>
      </c>
      <c r="D163" s="13">
        <f t="shared" si="18"/>
        <v>0</v>
      </c>
      <c r="E163" s="13">
        <f t="shared" si="14"/>
        <v>0</v>
      </c>
      <c r="F163" s="13">
        <f t="shared" si="19"/>
        <v>0</v>
      </c>
      <c r="H163" s="5">
        <f t="shared" si="16"/>
        <v>0</v>
      </c>
      <c r="I163" s="5">
        <f t="shared" si="15"/>
        <v>0</v>
      </c>
    </row>
    <row r="164" spans="1:9">
      <c r="A164">
        <v>154</v>
      </c>
      <c r="B164" s="12">
        <f t="shared" si="20"/>
        <v>4667</v>
      </c>
      <c r="C164" s="13">
        <f t="shared" si="17"/>
        <v>0</v>
      </c>
      <c r="D164" s="13">
        <f t="shared" si="18"/>
        <v>0</v>
      </c>
      <c r="E164" s="13">
        <f t="shared" si="14"/>
        <v>0</v>
      </c>
      <c r="F164" s="13">
        <f t="shared" si="19"/>
        <v>0</v>
      </c>
      <c r="H164" s="5">
        <f t="shared" si="16"/>
        <v>0</v>
      </c>
      <c r="I164" s="5">
        <f t="shared" si="15"/>
        <v>0</v>
      </c>
    </row>
    <row r="165" spans="1:9">
      <c r="A165">
        <v>155</v>
      </c>
      <c r="B165" s="12">
        <f t="shared" si="20"/>
        <v>4697.5</v>
      </c>
      <c r="C165" s="13">
        <f t="shared" si="17"/>
        <v>0</v>
      </c>
      <c r="D165" s="13">
        <f t="shared" si="18"/>
        <v>0</v>
      </c>
      <c r="E165" s="13">
        <f t="shared" si="14"/>
        <v>0</v>
      </c>
      <c r="F165" s="13">
        <f t="shared" si="19"/>
        <v>0</v>
      </c>
      <c r="H165" s="5">
        <f t="shared" si="16"/>
        <v>0</v>
      </c>
      <c r="I165" s="5">
        <f t="shared" si="15"/>
        <v>0</v>
      </c>
    </row>
    <row r="166" spans="1:9">
      <c r="A166">
        <v>156</v>
      </c>
      <c r="B166" s="12">
        <f t="shared" si="20"/>
        <v>4728</v>
      </c>
      <c r="C166" s="13">
        <f t="shared" si="17"/>
        <v>0</v>
      </c>
      <c r="D166" s="13">
        <f t="shared" si="18"/>
        <v>0</v>
      </c>
      <c r="E166" s="13">
        <f t="shared" si="14"/>
        <v>0</v>
      </c>
      <c r="F166" s="13">
        <f t="shared" si="19"/>
        <v>0</v>
      </c>
      <c r="H166" s="5">
        <f t="shared" si="16"/>
        <v>0</v>
      </c>
      <c r="I166" s="5">
        <f t="shared" si="15"/>
        <v>0</v>
      </c>
    </row>
    <row r="167" spans="1:9">
      <c r="A167">
        <v>157</v>
      </c>
      <c r="B167" s="12">
        <f t="shared" si="20"/>
        <v>4758.5</v>
      </c>
      <c r="C167" s="13">
        <f t="shared" si="17"/>
        <v>0</v>
      </c>
      <c r="D167" s="13">
        <f t="shared" si="18"/>
        <v>0</v>
      </c>
      <c r="E167" s="13">
        <f t="shared" si="14"/>
        <v>0</v>
      </c>
      <c r="F167" s="13">
        <f t="shared" si="19"/>
        <v>0</v>
      </c>
      <c r="H167" s="5">
        <f t="shared" si="16"/>
        <v>0</v>
      </c>
      <c r="I167" s="5">
        <f t="shared" si="15"/>
        <v>0</v>
      </c>
    </row>
    <row r="168" spans="1:9">
      <c r="A168">
        <v>158</v>
      </c>
      <c r="B168" s="12">
        <f t="shared" si="20"/>
        <v>4789</v>
      </c>
      <c r="C168" s="13">
        <f t="shared" si="17"/>
        <v>0</v>
      </c>
      <c r="D168" s="13">
        <f t="shared" si="18"/>
        <v>0</v>
      </c>
      <c r="E168" s="13">
        <f t="shared" si="14"/>
        <v>0</v>
      </c>
      <c r="F168" s="13">
        <f t="shared" si="19"/>
        <v>0</v>
      </c>
      <c r="H168" s="5">
        <f t="shared" si="16"/>
        <v>0</v>
      </c>
      <c r="I168" s="5">
        <f t="shared" si="15"/>
        <v>0</v>
      </c>
    </row>
    <row r="169" spans="1:9">
      <c r="A169">
        <v>159</v>
      </c>
      <c r="B169" s="12">
        <f t="shared" si="20"/>
        <v>4819.5</v>
      </c>
      <c r="C169" s="13">
        <f t="shared" si="17"/>
        <v>0</v>
      </c>
      <c r="D169" s="13">
        <f t="shared" si="18"/>
        <v>0</v>
      </c>
      <c r="E169" s="13">
        <f t="shared" si="14"/>
        <v>0</v>
      </c>
      <c r="F169" s="13">
        <f t="shared" si="19"/>
        <v>0</v>
      </c>
      <c r="H169" s="5">
        <f t="shared" si="16"/>
        <v>0</v>
      </c>
      <c r="I169" s="5">
        <f t="shared" si="15"/>
        <v>0</v>
      </c>
    </row>
    <row r="170" spans="1:9">
      <c r="A170">
        <v>160</v>
      </c>
      <c r="B170" s="12">
        <f t="shared" si="20"/>
        <v>4850</v>
      </c>
      <c r="C170" s="13">
        <f t="shared" si="17"/>
        <v>0</v>
      </c>
      <c r="D170" s="13">
        <f t="shared" si="18"/>
        <v>0</v>
      </c>
      <c r="E170" s="13">
        <f t="shared" si="14"/>
        <v>0</v>
      </c>
      <c r="F170" s="13">
        <f t="shared" si="19"/>
        <v>0</v>
      </c>
      <c r="H170" s="5">
        <f t="shared" si="16"/>
        <v>0</v>
      </c>
      <c r="I170" s="5">
        <f t="shared" si="15"/>
        <v>0</v>
      </c>
    </row>
    <row r="171" spans="1:9">
      <c r="A171">
        <v>161</v>
      </c>
      <c r="B171" s="12">
        <f t="shared" si="20"/>
        <v>4880.5</v>
      </c>
      <c r="C171" s="13">
        <f t="shared" si="17"/>
        <v>0</v>
      </c>
      <c r="D171" s="13">
        <f t="shared" si="18"/>
        <v>0</v>
      </c>
      <c r="E171" s="13">
        <f t="shared" si="14"/>
        <v>0</v>
      </c>
      <c r="F171" s="13">
        <f t="shared" si="19"/>
        <v>0</v>
      </c>
      <c r="H171" s="5">
        <f t="shared" si="16"/>
        <v>0</v>
      </c>
      <c r="I171" s="5">
        <f t="shared" si="15"/>
        <v>0</v>
      </c>
    </row>
    <row r="172" spans="1:9">
      <c r="A172">
        <v>162</v>
      </c>
      <c r="B172" s="12">
        <f t="shared" si="20"/>
        <v>4911</v>
      </c>
      <c r="C172" s="13">
        <f t="shared" si="17"/>
        <v>0</v>
      </c>
      <c r="D172" s="13">
        <f t="shared" si="18"/>
        <v>0</v>
      </c>
      <c r="E172" s="13">
        <f t="shared" si="14"/>
        <v>0</v>
      </c>
      <c r="F172" s="13">
        <f t="shared" si="19"/>
        <v>0</v>
      </c>
      <c r="H172" s="5">
        <f t="shared" si="16"/>
        <v>0</v>
      </c>
      <c r="I172" s="5">
        <f t="shared" si="15"/>
        <v>0</v>
      </c>
    </row>
    <row r="173" spans="1:9">
      <c r="A173">
        <v>163</v>
      </c>
      <c r="B173" s="12">
        <f t="shared" si="20"/>
        <v>4941.5</v>
      </c>
      <c r="C173" s="13">
        <f t="shared" si="17"/>
        <v>0</v>
      </c>
      <c r="D173" s="13">
        <f t="shared" si="18"/>
        <v>0</v>
      </c>
      <c r="E173" s="13">
        <f t="shared" si="14"/>
        <v>0</v>
      </c>
      <c r="F173" s="13">
        <f t="shared" si="19"/>
        <v>0</v>
      </c>
      <c r="H173" s="5">
        <f t="shared" si="16"/>
        <v>0</v>
      </c>
      <c r="I173" s="5">
        <f t="shared" si="15"/>
        <v>0</v>
      </c>
    </row>
    <row r="174" spans="1:9">
      <c r="A174">
        <v>164</v>
      </c>
      <c r="B174" s="12">
        <f t="shared" si="20"/>
        <v>4972</v>
      </c>
      <c r="C174" s="13">
        <f t="shared" si="17"/>
        <v>0</v>
      </c>
      <c r="D174" s="13">
        <f t="shared" si="18"/>
        <v>0</v>
      </c>
      <c r="E174" s="13">
        <f t="shared" si="14"/>
        <v>0</v>
      </c>
      <c r="F174" s="13">
        <f t="shared" si="19"/>
        <v>0</v>
      </c>
      <c r="H174" s="5">
        <f t="shared" si="16"/>
        <v>0</v>
      </c>
      <c r="I174" s="5">
        <f t="shared" si="15"/>
        <v>0</v>
      </c>
    </row>
    <row r="175" spans="1:9">
      <c r="A175">
        <v>165</v>
      </c>
      <c r="B175" s="12">
        <f t="shared" si="20"/>
        <v>5002.5</v>
      </c>
      <c r="C175" s="13">
        <f t="shared" si="17"/>
        <v>0</v>
      </c>
      <c r="D175" s="13">
        <f t="shared" si="18"/>
        <v>0</v>
      </c>
      <c r="E175" s="13">
        <f t="shared" si="14"/>
        <v>0</v>
      </c>
      <c r="F175" s="13">
        <f t="shared" si="19"/>
        <v>0</v>
      </c>
      <c r="H175" s="5">
        <f t="shared" si="16"/>
        <v>0</v>
      </c>
      <c r="I175" s="5">
        <f t="shared" si="15"/>
        <v>0</v>
      </c>
    </row>
    <row r="176" spans="1:9">
      <c r="A176">
        <v>166</v>
      </c>
      <c r="B176" s="12">
        <f t="shared" si="20"/>
        <v>5033</v>
      </c>
      <c r="C176" s="13">
        <f t="shared" si="17"/>
        <v>0</v>
      </c>
      <c r="D176" s="13">
        <f t="shared" si="18"/>
        <v>0</v>
      </c>
      <c r="E176" s="13">
        <f t="shared" si="14"/>
        <v>0</v>
      </c>
      <c r="F176" s="13">
        <f t="shared" si="19"/>
        <v>0</v>
      </c>
      <c r="H176" s="5">
        <f t="shared" si="16"/>
        <v>0</v>
      </c>
      <c r="I176" s="5">
        <f t="shared" si="15"/>
        <v>0</v>
      </c>
    </row>
    <row r="177" spans="1:9">
      <c r="A177">
        <v>167</v>
      </c>
      <c r="B177" s="12">
        <f t="shared" si="20"/>
        <v>5063.5</v>
      </c>
      <c r="C177" s="13">
        <f t="shared" si="17"/>
        <v>0</v>
      </c>
      <c r="D177" s="13">
        <f t="shared" si="18"/>
        <v>0</v>
      </c>
      <c r="E177" s="13">
        <f t="shared" si="14"/>
        <v>0</v>
      </c>
      <c r="F177" s="13">
        <f t="shared" si="19"/>
        <v>0</v>
      </c>
      <c r="H177" s="5">
        <f t="shared" si="16"/>
        <v>0</v>
      </c>
      <c r="I177" s="5">
        <f t="shared" si="15"/>
        <v>0</v>
      </c>
    </row>
    <row r="178" spans="1:9">
      <c r="A178">
        <v>168</v>
      </c>
      <c r="B178" s="12">
        <f t="shared" si="20"/>
        <v>5094</v>
      </c>
      <c r="C178" s="13">
        <f t="shared" si="17"/>
        <v>0</v>
      </c>
      <c r="D178" s="13">
        <f t="shared" si="18"/>
        <v>0</v>
      </c>
      <c r="E178" s="13">
        <f t="shared" si="14"/>
        <v>0</v>
      </c>
      <c r="F178" s="13">
        <f t="shared" si="19"/>
        <v>0</v>
      </c>
      <c r="H178" s="5">
        <f t="shared" si="16"/>
        <v>0</v>
      </c>
      <c r="I178" s="5">
        <f t="shared" si="15"/>
        <v>0</v>
      </c>
    </row>
    <row r="179" spans="1:9">
      <c r="A179">
        <v>169</v>
      </c>
      <c r="B179" s="12">
        <f t="shared" si="20"/>
        <v>5124.5</v>
      </c>
      <c r="C179" s="13">
        <f t="shared" si="17"/>
        <v>0</v>
      </c>
      <c r="D179" s="13">
        <f t="shared" si="18"/>
        <v>0</v>
      </c>
      <c r="E179" s="13">
        <f t="shared" si="14"/>
        <v>0</v>
      </c>
      <c r="F179" s="13">
        <f t="shared" si="19"/>
        <v>0</v>
      </c>
      <c r="H179" s="5">
        <f t="shared" si="16"/>
        <v>0</v>
      </c>
      <c r="I179" s="5">
        <f t="shared" si="15"/>
        <v>0</v>
      </c>
    </row>
    <row r="180" spans="1:9">
      <c r="A180">
        <v>170</v>
      </c>
      <c r="B180" s="12">
        <f t="shared" si="20"/>
        <v>5155</v>
      </c>
      <c r="C180" s="13">
        <f t="shared" si="17"/>
        <v>0</v>
      </c>
      <c r="D180" s="13">
        <f t="shared" si="18"/>
        <v>0</v>
      </c>
      <c r="E180" s="13">
        <f t="shared" si="14"/>
        <v>0</v>
      </c>
      <c r="F180" s="13">
        <f t="shared" si="19"/>
        <v>0</v>
      </c>
      <c r="H180" s="5">
        <f t="shared" si="16"/>
        <v>0</v>
      </c>
      <c r="I180" s="5">
        <f t="shared" si="15"/>
        <v>0</v>
      </c>
    </row>
    <row r="181" spans="1:9">
      <c r="A181">
        <v>171</v>
      </c>
      <c r="B181" s="12">
        <f t="shared" si="20"/>
        <v>5185.5</v>
      </c>
      <c r="C181" s="13">
        <f t="shared" si="17"/>
        <v>0</v>
      </c>
      <c r="D181" s="13">
        <f t="shared" si="18"/>
        <v>0</v>
      </c>
      <c r="E181" s="13">
        <f t="shared" si="14"/>
        <v>0</v>
      </c>
      <c r="F181" s="13">
        <f t="shared" si="19"/>
        <v>0</v>
      </c>
      <c r="H181" s="5">
        <f t="shared" si="16"/>
        <v>0</v>
      </c>
      <c r="I181" s="5">
        <f t="shared" si="15"/>
        <v>0</v>
      </c>
    </row>
    <row r="182" spans="1:9">
      <c r="A182">
        <v>172</v>
      </c>
      <c r="B182" s="12">
        <f t="shared" si="20"/>
        <v>5216</v>
      </c>
      <c r="C182" s="13">
        <f t="shared" si="17"/>
        <v>0</v>
      </c>
      <c r="D182" s="13">
        <f t="shared" si="18"/>
        <v>0</v>
      </c>
      <c r="E182" s="13">
        <f t="shared" si="14"/>
        <v>0</v>
      </c>
      <c r="F182" s="13">
        <f t="shared" si="19"/>
        <v>0</v>
      </c>
      <c r="H182" s="5">
        <f t="shared" si="16"/>
        <v>0</v>
      </c>
      <c r="I182" s="5">
        <f t="shared" si="15"/>
        <v>0</v>
      </c>
    </row>
    <row r="183" spans="1:9">
      <c r="A183">
        <v>173</v>
      </c>
      <c r="B183" s="12">
        <f t="shared" si="20"/>
        <v>5246.5</v>
      </c>
      <c r="C183" s="13">
        <f t="shared" si="17"/>
        <v>0</v>
      </c>
      <c r="D183" s="13">
        <f t="shared" si="18"/>
        <v>0</v>
      </c>
      <c r="E183" s="13">
        <f t="shared" si="14"/>
        <v>0</v>
      </c>
      <c r="F183" s="13">
        <f t="shared" si="19"/>
        <v>0</v>
      </c>
      <c r="H183" s="5">
        <f t="shared" si="16"/>
        <v>0</v>
      </c>
      <c r="I183" s="5">
        <f t="shared" si="15"/>
        <v>0</v>
      </c>
    </row>
    <row r="184" spans="1:9">
      <c r="A184">
        <v>174</v>
      </c>
      <c r="B184" s="12">
        <f t="shared" si="20"/>
        <v>5277</v>
      </c>
      <c r="C184" s="13">
        <f t="shared" si="17"/>
        <v>0</v>
      </c>
      <c r="D184" s="13">
        <f t="shared" si="18"/>
        <v>0</v>
      </c>
      <c r="E184" s="13">
        <f t="shared" si="14"/>
        <v>0</v>
      </c>
      <c r="F184" s="13">
        <f t="shared" si="19"/>
        <v>0</v>
      </c>
      <c r="H184" s="5">
        <f t="shared" si="16"/>
        <v>0</v>
      </c>
      <c r="I184" s="5">
        <f t="shared" si="15"/>
        <v>0</v>
      </c>
    </row>
    <row r="185" spans="1:9">
      <c r="A185">
        <v>175</v>
      </c>
      <c r="B185" s="12">
        <f t="shared" si="20"/>
        <v>5307.5</v>
      </c>
      <c r="C185" s="13">
        <f t="shared" si="17"/>
        <v>0</v>
      </c>
      <c r="D185" s="13">
        <f t="shared" si="18"/>
        <v>0</v>
      </c>
      <c r="E185" s="13">
        <f t="shared" si="14"/>
        <v>0</v>
      </c>
      <c r="F185" s="13">
        <f t="shared" si="19"/>
        <v>0</v>
      </c>
      <c r="H185" s="5">
        <f t="shared" si="16"/>
        <v>0</v>
      </c>
      <c r="I185" s="5">
        <f t="shared" si="15"/>
        <v>0</v>
      </c>
    </row>
    <row r="186" spans="1:9">
      <c r="A186">
        <v>176</v>
      </c>
      <c r="B186" s="12">
        <f t="shared" si="20"/>
        <v>5338</v>
      </c>
      <c r="C186" s="13">
        <f t="shared" si="17"/>
        <v>0</v>
      </c>
      <c r="D186" s="13">
        <f t="shared" si="18"/>
        <v>0</v>
      </c>
      <c r="E186" s="13">
        <f t="shared" si="14"/>
        <v>0</v>
      </c>
      <c r="F186" s="13">
        <f t="shared" si="19"/>
        <v>0</v>
      </c>
      <c r="H186" s="5">
        <f t="shared" si="16"/>
        <v>0</v>
      </c>
      <c r="I186" s="5">
        <f t="shared" si="15"/>
        <v>0</v>
      </c>
    </row>
    <row r="187" spans="1:9">
      <c r="A187">
        <v>177</v>
      </c>
      <c r="B187" s="12">
        <f t="shared" si="20"/>
        <v>5368.5</v>
      </c>
      <c r="C187" s="13">
        <f t="shared" si="17"/>
        <v>0</v>
      </c>
      <c r="D187" s="13">
        <f t="shared" si="18"/>
        <v>0</v>
      </c>
      <c r="E187" s="13">
        <f t="shared" si="14"/>
        <v>0</v>
      </c>
      <c r="F187" s="13">
        <f t="shared" si="19"/>
        <v>0</v>
      </c>
      <c r="H187" s="5">
        <f t="shared" si="16"/>
        <v>0</v>
      </c>
      <c r="I187" s="5">
        <f t="shared" si="15"/>
        <v>0</v>
      </c>
    </row>
    <row r="188" spans="1:9">
      <c r="A188">
        <v>178</v>
      </c>
      <c r="B188" s="12">
        <f t="shared" si="20"/>
        <v>5399</v>
      </c>
      <c r="C188" s="13">
        <f t="shared" si="17"/>
        <v>0</v>
      </c>
      <c r="D188" s="13">
        <f t="shared" si="18"/>
        <v>0</v>
      </c>
      <c r="E188" s="13">
        <f t="shared" si="14"/>
        <v>0</v>
      </c>
      <c r="F188" s="13">
        <f t="shared" si="19"/>
        <v>0</v>
      </c>
      <c r="H188" s="5">
        <f t="shared" si="16"/>
        <v>0</v>
      </c>
      <c r="I188" s="5">
        <f t="shared" si="15"/>
        <v>0</v>
      </c>
    </row>
    <row r="189" spans="1:9">
      <c r="A189">
        <v>179</v>
      </c>
      <c r="B189" s="12">
        <f t="shared" si="20"/>
        <v>5429.5</v>
      </c>
      <c r="C189" s="13">
        <f t="shared" si="17"/>
        <v>0</v>
      </c>
      <c r="D189" s="13">
        <f t="shared" si="18"/>
        <v>0</v>
      </c>
      <c r="E189" s="13">
        <f t="shared" si="14"/>
        <v>0</v>
      </c>
      <c r="F189" s="13">
        <f t="shared" si="19"/>
        <v>0</v>
      </c>
      <c r="H189" s="5">
        <f t="shared" si="16"/>
        <v>0</v>
      </c>
      <c r="I189" s="5">
        <f t="shared" si="15"/>
        <v>0</v>
      </c>
    </row>
    <row r="190" spans="1:9">
      <c r="A190">
        <v>180</v>
      </c>
      <c r="B190" s="12">
        <f t="shared" si="20"/>
        <v>5460</v>
      </c>
      <c r="C190" s="13">
        <f t="shared" si="17"/>
        <v>0</v>
      </c>
      <c r="D190" s="13">
        <f t="shared" si="18"/>
        <v>0</v>
      </c>
      <c r="E190" s="13">
        <f t="shared" si="14"/>
        <v>0</v>
      </c>
      <c r="F190" s="13">
        <f t="shared" si="19"/>
        <v>0</v>
      </c>
      <c r="H190" s="5">
        <f t="shared" si="16"/>
        <v>0</v>
      </c>
      <c r="I190" s="5">
        <f t="shared" si="15"/>
        <v>0</v>
      </c>
    </row>
  </sheetData>
  <sheetProtection algorithmName="SHA-512" hashValue="wkegpThb77B/wS0Ltkg52925k9ePEgWHU4qTr9lXhL3I04VNOyIgGrtI0UzP4CdTag8BkIQWSv9cyfWKc3yv3A==" saltValue="CfjpGF0WR/8fOeaZtD2ypQ==" spinCount="100000" sheet="1" objects="1" scenarios="1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C6D40-C502-4800-B04B-5DA0721B20FB}">
  <sheetPr>
    <tabColor rgb="FFFFC000"/>
  </sheetPr>
  <dimension ref="A1:K370"/>
  <sheetViews>
    <sheetView zoomScale="130" zoomScaleNormal="130" workbookViewId="0">
      <pane xSplit="1" ySplit="10" topLeftCell="B11" activePane="bottomRight" state="frozenSplit"/>
      <selection activeCell="B6" sqref="B6"/>
      <selection pane="topRight" activeCell="B6" sqref="B6"/>
      <selection pane="bottomLeft" activeCell="B6" sqref="B6"/>
      <selection pane="bottomRight" activeCell="H12" sqref="H12"/>
    </sheetView>
  </sheetViews>
  <sheetFormatPr defaultRowHeight="15"/>
  <cols>
    <col min="1" max="1" width="11" bestFit="1" customWidth="1"/>
    <col min="2" max="2" width="15.42578125" customWidth="1"/>
    <col min="3" max="3" width="12.42578125" bestFit="1" customWidth="1"/>
    <col min="4" max="4" width="10.42578125" bestFit="1" customWidth="1"/>
    <col min="5" max="5" width="12.7109375" bestFit="1" customWidth="1"/>
    <col min="6" max="6" width="12.42578125" bestFit="1" customWidth="1"/>
    <col min="7" max="7" width="2.42578125" customWidth="1"/>
    <col min="8" max="8" width="14.42578125" bestFit="1" customWidth="1"/>
    <col min="9" max="9" width="13.140625" bestFit="1" customWidth="1"/>
  </cols>
  <sheetData>
    <row r="1" spans="1:11">
      <c r="A1" t="s">
        <v>4</v>
      </c>
      <c r="B1" s="5">
        <f>Input!D6</f>
        <v>0</v>
      </c>
    </row>
    <row r="2" spans="1:11">
      <c r="A2" t="s">
        <v>23</v>
      </c>
      <c r="B2" s="5">
        <f>Input!D7</f>
        <v>0</v>
      </c>
    </row>
    <row r="3" spans="1:11" ht="6.6" customHeight="1">
      <c r="B3" s="5"/>
    </row>
    <row r="4" spans="1:11">
      <c r="A4" t="s">
        <v>1</v>
      </c>
      <c r="B4" s="6">
        <f>+Input!D3/100</f>
        <v>0</v>
      </c>
    </row>
    <row r="5" spans="1:11">
      <c r="A5" t="s">
        <v>3</v>
      </c>
      <c r="B5" s="6">
        <f>+Input!D4/100</f>
        <v>0</v>
      </c>
    </row>
    <row r="6" spans="1:11">
      <c r="A6" t="s">
        <v>24</v>
      </c>
      <c r="B6" s="7">
        <f>+Input!D8/100</f>
        <v>5.0000000000000001E-3</v>
      </c>
    </row>
    <row r="7" spans="1:11">
      <c r="A7" t="s">
        <v>25</v>
      </c>
      <c r="B7" s="8">
        <f>-PMT(B6/12,B8*12,B2)</f>
        <v>0</v>
      </c>
    </row>
    <row r="8" spans="1:11">
      <c r="A8" t="s">
        <v>6</v>
      </c>
      <c r="B8">
        <v>30</v>
      </c>
      <c r="D8" t="s">
        <v>26</v>
      </c>
    </row>
    <row r="10" spans="1:11" ht="26.25">
      <c r="A10" s="9" t="s">
        <v>27</v>
      </c>
      <c r="B10" s="9" t="s">
        <v>28</v>
      </c>
      <c r="C10" s="10" t="s">
        <v>29</v>
      </c>
      <c r="D10" s="10" t="s">
        <v>35</v>
      </c>
      <c r="E10" s="10" t="s">
        <v>36</v>
      </c>
      <c r="F10" s="10" t="s">
        <v>32</v>
      </c>
      <c r="H10" s="11" t="s">
        <v>33</v>
      </c>
      <c r="I10" s="11" t="s">
        <v>34</v>
      </c>
    </row>
    <row r="11" spans="1:11">
      <c r="A11">
        <v>1</v>
      </c>
      <c r="B11" s="12">
        <f>+Input!B2</f>
        <v>0</v>
      </c>
      <c r="C11" s="13">
        <f>+B2</f>
        <v>0</v>
      </c>
      <c r="D11" s="14">
        <f>+C11-F11</f>
        <v>0</v>
      </c>
      <c r="E11" s="14">
        <f t="shared" ref="E11:E74" si="0">+$B$7-D11</f>
        <v>0</v>
      </c>
      <c r="F11" s="14">
        <f>-PV($B$6/12,($B$8*12)-A11,$B$7,0)</f>
        <v>0</v>
      </c>
      <c r="G11" s="19"/>
      <c r="H11" s="5">
        <f>FV($B$4/12,A11,0,-B1,)</f>
        <v>0</v>
      </c>
      <c r="I11" s="5">
        <f t="shared" ref="I11:I74" si="1">+H11-F11</f>
        <v>0</v>
      </c>
    </row>
    <row r="12" spans="1:11">
      <c r="A12">
        <v>2</v>
      </c>
      <c r="B12" s="12">
        <f>+B11+31</f>
        <v>31</v>
      </c>
      <c r="C12" s="13">
        <f>+F11</f>
        <v>0</v>
      </c>
      <c r="D12" s="13">
        <f>+C12-F12</f>
        <v>0</v>
      </c>
      <c r="E12" s="13">
        <f t="shared" si="0"/>
        <v>0</v>
      </c>
      <c r="F12" s="13">
        <f>-PV($B$6/12,($B$8*12)-A12,$B$7,0)</f>
        <v>0</v>
      </c>
      <c r="G12" s="19"/>
      <c r="H12" s="5">
        <f t="shared" ref="H12:H75" si="2">FV($B$4/12,A12-A11,0,-H11,)</f>
        <v>0</v>
      </c>
      <c r="I12" s="5">
        <f t="shared" si="1"/>
        <v>0</v>
      </c>
      <c r="J12" s="14"/>
      <c r="K12" s="16"/>
    </row>
    <row r="13" spans="1:11">
      <c r="A13">
        <v>3</v>
      </c>
      <c r="B13" s="12">
        <f>+B12+30.5</f>
        <v>61.5</v>
      </c>
      <c r="C13" s="13">
        <f t="shared" ref="C13:C76" si="3">+F12</f>
        <v>0</v>
      </c>
      <c r="D13" s="13">
        <f t="shared" ref="D13:D76" si="4">+C13-F13</f>
        <v>0</v>
      </c>
      <c r="E13" s="13">
        <f t="shared" si="0"/>
        <v>0</v>
      </c>
      <c r="F13" s="13">
        <f t="shared" ref="F13:F76" si="5">-PV($B$6/12,($B$8*12)-A13,$B$7,0)</f>
        <v>0</v>
      </c>
      <c r="G13" s="19"/>
      <c r="H13" s="5">
        <f t="shared" si="2"/>
        <v>0</v>
      </c>
      <c r="I13" s="5">
        <f t="shared" si="1"/>
        <v>0</v>
      </c>
    </row>
    <row r="14" spans="1:11">
      <c r="A14">
        <v>4</v>
      </c>
      <c r="B14" s="12">
        <f t="shared" ref="B14:B77" si="6">+B13+30.5</f>
        <v>92</v>
      </c>
      <c r="C14" s="13">
        <f t="shared" si="3"/>
        <v>0</v>
      </c>
      <c r="D14" s="13">
        <f t="shared" si="4"/>
        <v>0</v>
      </c>
      <c r="E14" s="13">
        <f t="shared" si="0"/>
        <v>0</v>
      </c>
      <c r="F14" s="13">
        <f t="shared" si="5"/>
        <v>0</v>
      </c>
      <c r="G14" s="19"/>
      <c r="H14" s="5">
        <f t="shared" si="2"/>
        <v>0</v>
      </c>
      <c r="I14" s="5">
        <f t="shared" si="1"/>
        <v>0</v>
      </c>
    </row>
    <row r="15" spans="1:11">
      <c r="A15">
        <v>5</v>
      </c>
      <c r="B15" s="12">
        <f t="shared" si="6"/>
        <v>122.5</v>
      </c>
      <c r="C15" s="13">
        <f t="shared" si="3"/>
        <v>0</v>
      </c>
      <c r="D15" s="13">
        <f t="shared" si="4"/>
        <v>0</v>
      </c>
      <c r="E15" s="13">
        <f t="shared" si="0"/>
        <v>0</v>
      </c>
      <c r="F15" s="13">
        <f t="shared" si="5"/>
        <v>0</v>
      </c>
      <c r="G15" s="19"/>
      <c r="H15" s="5">
        <f t="shared" si="2"/>
        <v>0</v>
      </c>
      <c r="I15" s="5">
        <f t="shared" si="1"/>
        <v>0</v>
      </c>
    </row>
    <row r="16" spans="1:11">
      <c r="A16">
        <v>6</v>
      </c>
      <c r="B16" s="12">
        <f t="shared" si="6"/>
        <v>153</v>
      </c>
      <c r="C16" s="13">
        <f t="shared" si="3"/>
        <v>0</v>
      </c>
      <c r="D16" s="13">
        <f t="shared" si="4"/>
        <v>0</v>
      </c>
      <c r="E16" s="13">
        <f t="shared" si="0"/>
        <v>0</v>
      </c>
      <c r="F16" s="13">
        <f t="shared" si="5"/>
        <v>0</v>
      </c>
      <c r="G16" s="19"/>
      <c r="H16" s="5">
        <f t="shared" si="2"/>
        <v>0</v>
      </c>
      <c r="I16" s="5">
        <f t="shared" si="1"/>
        <v>0</v>
      </c>
    </row>
    <row r="17" spans="1:9">
      <c r="A17">
        <v>7</v>
      </c>
      <c r="B17" s="12">
        <f t="shared" si="6"/>
        <v>183.5</v>
      </c>
      <c r="C17" s="13">
        <f t="shared" si="3"/>
        <v>0</v>
      </c>
      <c r="D17" s="13">
        <f t="shared" si="4"/>
        <v>0</v>
      </c>
      <c r="E17" s="13">
        <f t="shared" si="0"/>
        <v>0</v>
      </c>
      <c r="F17" s="13">
        <f t="shared" si="5"/>
        <v>0</v>
      </c>
      <c r="G17" s="19"/>
      <c r="H17" s="5">
        <f t="shared" si="2"/>
        <v>0</v>
      </c>
      <c r="I17" s="5">
        <f t="shared" si="1"/>
        <v>0</v>
      </c>
    </row>
    <row r="18" spans="1:9">
      <c r="A18">
        <v>8</v>
      </c>
      <c r="B18" s="12">
        <f t="shared" si="6"/>
        <v>214</v>
      </c>
      <c r="C18" s="13">
        <f t="shared" si="3"/>
        <v>0</v>
      </c>
      <c r="D18" s="13">
        <f t="shared" si="4"/>
        <v>0</v>
      </c>
      <c r="E18" s="13">
        <f t="shared" si="0"/>
        <v>0</v>
      </c>
      <c r="F18" s="13">
        <f t="shared" si="5"/>
        <v>0</v>
      </c>
      <c r="G18" s="19"/>
      <c r="H18" s="5">
        <f t="shared" si="2"/>
        <v>0</v>
      </c>
      <c r="I18" s="5">
        <f t="shared" si="1"/>
        <v>0</v>
      </c>
    </row>
    <row r="19" spans="1:9">
      <c r="A19">
        <v>9</v>
      </c>
      <c r="B19" s="12">
        <f t="shared" si="6"/>
        <v>244.5</v>
      </c>
      <c r="C19" s="13">
        <f t="shared" si="3"/>
        <v>0</v>
      </c>
      <c r="D19" s="13">
        <f t="shared" si="4"/>
        <v>0</v>
      </c>
      <c r="E19" s="13">
        <f t="shared" si="0"/>
        <v>0</v>
      </c>
      <c r="F19" s="13">
        <f t="shared" si="5"/>
        <v>0</v>
      </c>
      <c r="G19" s="19"/>
      <c r="H19" s="5">
        <f t="shared" si="2"/>
        <v>0</v>
      </c>
      <c r="I19" s="5">
        <f t="shared" si="1"/>
        <v>0</v>
      </c>
    </row>
    <row r="20" spans="1:9">
      <c r="A20">
        <v>10</v>
      </c>
      <c r="B20" s="12">
        <f t="shared" si="6"/>
        <v>275</v>
      </c>
      <c r="C20" s="13">
        <f t="shared" si="3"/>
        <v>0</v>
      </c>
      <c r="D20" s="13">
        <f t="shared" si="4"/>
        <v>0</v>
      </c>
      <c r="E20" s="13">
        <f t="shared" si="0"/>
        <v>0</v>
      </c>
      <c r="F20" s="13">
        <f t="shared" si="5"/>
        <v>0</v>
      </c>
      <c r="G20" s="19"/>
      <c r="H20" s="5">
        <f t="shared" si="2"/>
        <v>0</v>
      </c>
      <c r="I20" s="5">
        <f t="shared" si="1"/>
        <v>0</v>
      </c>
    </row>
    <row r="21" spans="1:9">
      <c r="A21">
        <v>11</v>
      </c>
      <c r="B21" s="12">
        <f t="shared" si="6"/>
        <v>305.5</v>
      </c>
      <c r="C21" s="13">
        <f t="shared" si="3"/>
        <v>0</v>
      </c>
      <c r="D21" s="13">
        <f t="shared" si="4"/>
        <v>0</v>
      </c>
      <c r="E21" s="13">
        <f t="shared" si="0"/>
        <v>0</v>
      </c>
      <c r="F21" s="13">
        <f t="shared" si="5"/>
        <v>0</v>
      </c>
      <c r="G21" s="19"/>
      <c r="H21" s="5">
        <f t="shared" si="2"/>
        <v>0</v>
      </c>
      <c r="I21" s="5">
        <f t="shared" si="1"/>
        <v>0</v>
      </c>
    </row>
    <row r="22" spans="1:9">
      <c r="A22">
        <v>12</v>
      </c>
      <c r="B22" s="12">
        <f t="shared" si="6"/>
        <v>336</v>
      </c>
      <c r="C22" s="13">
        <f t="shared" si="3"/>
        <v>0</v>
      </c>
      <c r="D22" s="13">
        <f t="shared" si="4"/>
        <v>0</v>
      </c>
      <c r="E22" s="13">
        <f t="shared" si="0"/>
        <v>0</v>
      </c>
      <c r="F22" s="13">
        <f t="shared" si="5"/>
        <v>0</v>
      </c>
      <c r="G22" s="19"/>
      <c r="H22" s="5">
        <f t="shared" si="2"/>
        <v>0</v>
      </c>
      <c r="I22" s="5">
        <f t="shared" si="1"/>
        <v>0</v>
      </c>
    </row>
    <row r="23" spans="1:9">
      <c r="A23">
        <v>13</v>
      </c>
      <c r="B23" s="12">
        <f t="shared" si="6"/>
        <v>366.5</v>
      </c>
      <c r="C23" s="13">
        <f t="shared" si="3"/>
        <v>0</v>
      </c>
      <c r="D23" s="13">
        <f t="shared" si="4"/>
        <v>0</v>
      </c>
      <c r="E23" s="13">
        <f t="shared" si="0"/>
        <v>0</v>
      </c>
      <c r="F23" s="13">
        <f t="shared" si="5"/>
        <v>0</v>
      </c>
      <c r="G23" s="19"/>
      <c r="H23" s="5">
        <f t="shared" si="2"/>
        <v>0</v>
      </c>
      <c r="I23" s="5">
        <f t="shared" si="1"/>
        <v>0</v>
      </c>
    </row>
    <row r="24" spans="1:9">
      <c r="A24">
        <v>14</v>
      </c>
      <c r="B24" s="12">
        <f t="shared" si="6"/>
        <v>397</v>
      </c>
      <c r="C24" s="13">
        <f t="shared" si="3"/>
        <v>0</v>
      </c>
      <c r="D24" s="13">
        <f t="shared" si="4"/>
        <v>0</v>
      </c>
      <c r="E24" s="13">
        <f t="shared" si="0"/>
        <v>0</v>
      </c>
      <c r="F24" s="13">
        <f t="shared" si="5"/>
        <v>0</v>
      </c>
      <c r="G24" s="19"/>
      <c r="H24" s="5">
        <f t="shared" si="2"/>
        <v>0</v>
      </c>
      <c r="I24" s="5">
        <f t="shared" si="1"/>
        <v>0</v>
      </c>
    </row>
    <row r="25" spans="1:9">
      <c r="A25">
        <v>15</v>
      </c>
      <c r="B25" s="12">
        <f t="shared" si="6"/>
        <v>427.5</v>
      </c>
      <c r="C25" s="13">
        <f t="shared" si="3"/>
        <v>0</v>
      </c>
      <c r="D25" s="13">
        <f t="shared" si="4"/>
        <v>0</v>
      </c>
      <c r="E25" s="13">
        <f t="shared" si="0"/>
        <v>0</v>
      </c>
      <c r="F25" s="13">
        <f t="shared" si="5"/>
        <v>0</v>
      </c>
      <c r="G25" s="19"/>
      <c r="H25" s="5">
        <f t="shared" si="2"/>
        <v>0</v>
      </c>
      <c r="I25" s="5">
        <f t="shared" si="1"/>
        <v>0</v>
      </c>
    </row>
    <row r="26" spans="1:9">
      <c r="A26">
        <v>16</v>
      </c>
      <c r="B26" s="12">
        <f t="shared" si="6"/>
        <v>458</v>
      </c>
      <c r="C26" s="13">
        <f t="shared" si="3"/>
        <v>0</v>
      </c>
      <c r="D26" s="13">
        <f t="shared" si="4"/>
        <v>0</v>
      </c>
      <c r="E26" s="13">
        <f t="shared" si="0"/>
        <v>0</v>
      </c>
      <c r="F26" s="13">
        <f t="shared" si="5"/>
        <v>0</v>
      </c>
      <c r="G26" s="19"/>
      <c r="H26" s="5">
        <f t="shared" si="2"/>
        <v>0</v>
      </c>
      <c r="I26" s="5">
        <f t="shared" si="1"/>
        <v>0</v>
      </c>
    </row>
    <row r="27" spans="1:9">
      <c r="A27">
        <v>17</v>
      </c>
      <c r="B27" s="12">
        <f t="shared" si="6"/>
        <v>488.5</v>
      </c>
      <c r="C27" s="13">
        <f t="shared" si="3"/>
        <v>0</v>
      </c>
      <c r="D27" s="13">
        <f t="shared" si="4"/>
        <v>0</v>
      </c>
      <c r="E27" s="13">
        <f t="shared" si="0"/>
        <v>0</v>
      </c>
      <c r="F27" s="13">
        <f t="shared" si="5"/>
        <v>0</v>
      </c>
      <c r="G27" s="19"/>
      <c r="H27" s="5">
        <f t="shared" si="2"/>
        <v>0</v>
      </c>
      <c r="I27" s="5">
        <f t="shared" si="1"/>
        <v>0</v>
      </c>
    </row>
    <row r="28" spans="1:9">
      <c r="A28">
        <v>18</v>
      </c>
      <c r="B28" s="12">
        <f t="shared" si="6"/>
        <v>519</v>
      </c>
      <c r="C28" s="13">
        <f t="shared" si="3"/>
        <v>0</v>
      </c>
      <c r="D28" s="13">
        <f t="shared" si="4"/>
        <v>0</v>
      </c>
      <c r="E28" s="13">
        <f t="shared" si="0"/>
        <v>0</v>
      </c>
      <c r="F28" s="13">
        <f t="shared" si="5"/>
        <v>0</v>
      </c>
      <c r="G28" s="19"/>
      <c r="H28" s="5">
        <f t="shared" si="2"/>
        <v>0</v>
      </c>
      <c r="I28" s="5">
        <f t="shared" si="1"/>
        <v>0</v>
      </c>
    </row>
    <row r="29" spans="1:9">
      <c r="A29">
        <v>19</v>
      </c>
      <c r="B29" s="12">
        <f t="shared" si="6"/>
        <v>549.5</v>
      </c>
      <c r="C29" s="13">
        <f t="shared" si="3"/>
        <v>0</v>
      </c>
      <c r="D29" s="13">
        <f t="shared" si="4"/>
        <v>0</v>
      </c>
      <c r="E29" s="13">
        <f t="shared" si="0"/>
        <v>0</v>
      </c>
      <c r="F29" s="13">
        <f t="shared" si="5"/>
        <v>0</v>
      </c>
      <c r="G29" s="19"/>
      <c r="H29" s="5">
        <f t="shared" si="2"/>
        <v>0</v>
      </c>
      <c r="I29" s="5">
        <f t="shared" si="1"/>
        <v>0</v>
      </c>
    </row>
    <row r="30" spans="1:9">
      <c r="A30">
        <v>20</v>
      </c>
      <c r="B30" s="12">
        <f t="shared" si="6"/>
        <v>580</v>
      </c>
      <c r="C30" s="13">
        <f t="shared" si="3"/>
        <v>0</v>
      </c>
      <c r="D30" s="13">
        <f t="shared" si="4"/>
        <v>0</v>
      </c>
      <c r="E30" s="13">
        <f t="shared" si="0"/>
        <v>0</v>
      </c>
      <c r="F30" s="13">
        <f t="shared" si="5"/>
        <v>0</v>
      </c>
      <c r="G30" s="19"/>
      <c r="H30" s="5">
        <f t="shared" si="2"/>
        <v>0</v>
      </c>
      <c r="I30" s="5">
        <f t="shared" si="1"/>
        <v>0</v>
      </c>
    </row>
    <row r="31" spans="1:9">
      <c r="A31">
        <v>21</v>
      </c>
      <c r="B31" s="12">
        <f t="shared" si="6"/>
        <v>610.5</v>
      </c>
      <c r="C31" s="13">
        <f t="shared" si="3"/>
        <v>0</v>
      </c>
      <c r="D31" s="13">
        <f t="shared" si="4"/>
        <v>0</v>
      </c>
      <c r="E31" s="13">
        <f t="shared" si="0"/>
        <v>0</v>
      </c>
      <c r="F31" s="13">
        <f t="shared" si="5"/>
        <v>0</v>
      </c>
      <c r="G31" s="19"/>
      <c r="H31" s="5">
        <f t="shared" si="2"/>
        <v>0</v>
      </c>
      <c r="I31" s="5">
        <f t="shared" si="1"/>
        <v>0</v>
      </c>
    </row>
    <row r="32" spans="1:9">
      <c r="A32">
        <v>22</v>
      </c>
      <c r="B32" s="12">
        <f t="shared" si="6"/>
        <v>641</v>
      </c>
      <c r="C32" s="13">
        <f t="shared" si="3"/>
        <v>0</v>
      </c>
      <c r="D32" s="13">
        <f t="shared" si="4"/>
        <v>0</v>
      </c>
      <c r="E32" s="13">
        <f t="shared" si="0"/>
        <v>0</v>
      </c>
      <c r="F32" s="13">
        <f t="shared" si="5"/>
        <v>0</v>
      </c>
      <c r="G32" s="19"/>
      <c r="H32" s="5">
        <f t="shared" si="2"/>
        <v>0</v>
      </c>
      <c r="I32" s="5">
        <f t="shared" si="1"/>
        <v>0</v>
      </c>
    </row>
    <row r="33" spans="1:9">
      <c r="A33">
        <v>23</v>
      </c>
      <c r="B33" s="12">
        <f t="shared" si="6"/>
        <v>671.5</v>
      </c>
      <c r="C33" s="13">
        <f t="shared" si="3"/>
        <v>0</v>
      </c>
      <c r="D33" s="13">
        <f t="shared" si="4"/>
        <v>0</v>
      </c>
      <c r="E33" s="13">
        <f t="shared" si="0"/>
        <v>0</v>
      </c>
      <c r="F33" s="13">
        <f t="shared" si="5"/>
        <v>0</v>
      </c>
      <c r="G33" s="19"/>
      <c r="H33" s="5">
        <f t="shared" si="2"/>
        <v>0</v>
      </c>
      <c r="I33" s="5">
        <f t="shared" si="1"/>
        <v>0</v>
      </c>
    </row>
    <row r="34" spans="1:9">
      <c r="A34">
        <v>24</v>
      </c>
      <c r="B34" s="12">
        <f t="shared" si="6"/>
        <v>702</v>
      </c>
      <c r="C34" s="13">
        <f t="shared" si="3"/>
        <v>0</v>
      </c>
      <c r="D34" s="13">
        <f t="shared" si="4"/>
        <v>0</v>
      </c>
      <c r="E34" s="13">
        <f t="shared" si="0"/>
        <v>0</v>
      </c>
      <c r="F34" s="13">
        <f t="shared" si="5"/>
        <v>0</v>
      </c>
      <c r="G34" s="19"/>
      <c r="H34" s="5">
        <f t="shared" si="2"/>
        <v>0</v>
      </c>
      <c r="I34" s="5">
        <f t="shared" si="1"/>
        <v>0</v>
      </c>
    </row>
    <row r="35" spans="1:9">
      <c r="A35">
        <v>25</v>
      </c>
      <c r="B35" s="12">
        <f t="shared" si="6"/>
        <v>732.5</v>
      </c>
      <c r="C35" s="13">
        <f t="shared" si="3"/>
        <v>0</v>
      </c>
      <c r="D35" s="13">
        <f t="shared" si="4"/>
        <v>0</v>
      </c>
      <c r="E35" s="13">
        <f t="shared" si="0"/>
        <v>0</v>
      </c>
      <c r="F35" s="13">
        <f t="shared" si="5"/>
        <v>0</v>
      </c>
      <c r="G35" s="19"/>
      <c r="H35" s="5">
        <f t="shared" si="2"/>
        <v>0</v>
      </c>
      <c r="I35" s="5">
        <f t="shared" si="1"/>
        <v>0</v>
      </c>
    </row>
    <row r="36" spans="1:9">
      <c r="A36">
        <v>26</v>
      </c>
      <c r="B36" s="12">
        <f t="shared" si="6"/>
        <v>763</v>
      </c>
      <c r="C36" s="13">
        <f t="shared" si="3"/>
        <v>0</v>
      </c>
      <c r="D36" s="13">
        <f t="shared" si="4"/>
        <v>0</v>
      </c>
      <c r="E36" s="13">
        <f t="shared" si="0"/>
        <v>0</v>
      </c>
      <c r="F36" s="13">
        <f t="shared" si="5"/>
        <v>0</v>
      </c>
      <c r="G36" s="19"/>
      <c r="H36" s="5">
        <f t="shared" si="2"/>
        <v>0</v>
      </c>
      <c r="I36" s="5">
        <f t="shared" si="1"/>
        <v>0</v>
      </c>
    </row>
    <row r="37" spans="1:9">
      <c r="A37">
        <v>27</v>
      </c>
      <c r="B37" s="12">
        <f t="shared" si="6"/>
        <v>793.5</v>
      </c>
      <c r="C37" s="13">
        <f t="shared" si="3"/>
        <v>0</v>
      </c>
      <c r="D37" s="13">
        <f t="shared" si="4"/>
        <v>0</v>
      </c>
      <c r="E37" s="13">
        <f t="shared" si="0"/>
        <v>0</v>
      </c>
      <c r="F37" s="13">
        <f t="shared" si="5"/>
        <v>0</v>
      </c>
      <c r="G37" s="19"/>
      <c r="H37" s="5">
        <f t="shared" si="2"/>
        <v>0</v>
      </c>
      <c r="I37" s="5">
        <f t="shared" si="1"/>
        <v>0</v>
      </c>
    </row>
    <row r="38" spans="1:9">
      <c r="A38">
        <v>28</v>
      </c>
      <c r="B38" s="12">
        <f t="shared" si="6"/>
        <v>824</v>
      </c>
      <c r="C38" s="13">
        <f t="shared" si="3"/>
        <v>0</v>
      </c>
      <c r="D38" s="13">
        <f t="shared" si="4"/>
        <v>0</v>
      </c>
      <c r="E38" s="13">
        <f t="shared" si="0"/>
        <v>0</v>
      </c>
      <c r="F38" s="13">
        <f t="shared" si="5"/>
        <v>0</v>
      </c>
      <c r="G38" s="19"/>
      <c r="H38" s="5">
        <f t="shared" si="2"/>
        <v>0</v>
      </c>
      <c r="I38" s="5">
        <f t="shared" si="1"/>
        <v>0</v>
      </c>
    </row>
    <row r="39" spans="1:9">
      <c r="A39">
        <v>29</v>
      </c>
      <c r="B39" s="12">
        <f t="shared" si="6"/>
        <v>854.5</v>
      </c>
      <c r="C39" s="13">
        <f t="shared" si="3"/>
        <v>0</v>
      </c>
      <c r="D39" s="13">
        <f t="shared" si="4"/>
        <v>0</v>
      </c>
      <c r="E39" s="13">
        <f t="shared" si="0"/>
        <v>0</v>
      </c>
      <c r="F39" s="13">
        <f t="shared" si="5"/>
        <v>0</v>
      </c>
      <c r="G39" s="19"/>
      <c r="H39" s="5">
        <f t="shared" si="2"/>
        <v>0</v>
      </c>
      <c r="I39" s="5">
        <f t="shared" si="1"/>
        <v>0</v>
      </c>
    </row>
    <row r="40" spans="1:9">
      <c r="A40">
        <v>30</v>
      </c>
      <c r="B40" s="12">
        <f t="shared" si="6"/>
        <v>885</v>
      </c>
      <c r="C40" s="13">
        <f t="shared" si="3"/>
        <v>0</v>
      </c>
      <c r="D40" s="13">
        <f t="shared" si="4"/>
        <v>0</v>
      </c>
      <c r="E40" s="13">
        <f t="shared" si="0"/>
        <v>0</v>
      </c>
      <c r="F40" s="13">
        <f t="shared" si="5"/>
        <v>0</v>
      </c>
      <c r="G40" s="19"/>
      <c r="H40" s="5">
        <f t="shared" si="2"/>
        <v>0</v>
      </c>
      <c r="I40" s="5">
        <f t="shared" si="1"/>
        <v>0</v>
      </c>
    </row>
    <row r="41" spans="1:9">
      <c r="A41">
        <v>31</v>
      </c>
      <c r="B41" s="12">
        <f t="shared" si="6"/>
        <v>915.5</v>
      </c>
      <c r="C41" s="13">
        <f t="shared" si="3"/>
        <v>0</v>
      </c>
      <c r="D41" s="13">
        <f t="shared" si="4"/>
        <v>0</v>
      </c>
      <c r="E41" s="13">
        <f t="shared" si="0"/>
        <v>0</v>
      </c>
      <c r="F41" s="13">
        <f t="shared" si="5"/>
        <v>0</v>
      </c>
      <c r="G41" s="19"/>
      <c r="H41" s="5">
        <f t="shared" si="2"/>
        <v>0</v>
      </c>
      <c r="I41" s="5">
        <f t="shared" si="1"/>
        <v>0</v>
      </c>
    </row>
    <row r="42" spans="1:9">
      <c r="A42">
        <v>32</v>
      </c>
      <c r="B42" s="12">
        <f t="shared" si="6"/>
        <v>946</v>
      </c>
      <c r="C42" s="13">
        <f t="shared" si="3"/>
        <v>0</v>
      </c>
      <c r="D42" s="13">
        <f t="shared" si="4"/>
        <v>0</v>
      </c>
      <c r="E42" s="13">
        <f t="shared" si="0"/>
        <v>0</v>
      </c>
      <c r="F42" s="13">
        <f t="shared" si="5"/>
        <v>0</v>
      </c>
      <c r="G42" s="19"/>
      <c r="H42" s="5">
        <f t="shared" si="2"/>
        <v>0</v>
      </c>
      <c r="I42" s="5">
        <f t="shared" si="1"/>
        <v>0</v>
      </c>
    </row>
    <row r="43" spans="1:9">
      <c r="A43">
        <v>33</v>
      </c>
      <c r="B43" s="12">
        <f t="shared" si="6"/>
        <v>976.5</v>
      </c>
      <c r="C43" s="13">
        <f t="shared" si="3"/>
        <v>0</v>
      </c>
      <c r="D43" s="13">
        <f t="shared" si="4"/>
        <v>0</v>
      </c>
      <c r="E43" s="13">
        <f t="shared" si="0"/>
        <v>0</v>
      </c>
      <c r="F43" s="13">
        <f t="shared" si="5"/>
        <v>0</v>
      </c>
      <c r="G43" s="19"/>
      <c r="H43" s="5">
        <f t="shared" si="2"/>
        <v>0</v>
      </c>
      <c r="I43" s="5">
        <f t="shared" si="1"/>
        <v>0</v>
      </c>
    </row>
    <row r="44" spans="1:9">
      <c r="A44">
        <v>34</v>
      </c>
      <c r="B44" s="12">
        <f t="shared" si="6"/>
        <v>1007</v>
      </c>
      <c r="C44" s="13">
        <f t="shared" si="3"/>
        <v>0</v>
      </c>
      <c r="D44" s="13">
        <f t="shared" si="4"/>
        <v>0</v>
      </c>
      <c r="E44" s="13">
        <f t="shared" si="0"/>
        <v>0</v>
      </c>
      <c r="F44" s="13">
        <f t="shared" si="5"/>
        <v>0</v>
      </c>
      <c r="G44" s="19"/>
      <c r="H44" s="5">
        <f t="shared" si="2"/>
        <v>0</v>
      </c>
      <c r="I44" s="5">
        <f t="shared" si="1"/>
        <v>0</v>
      </c>
    </row>
    <row r="45" spans="1:9">
      <c r="A45">
        <v>35</v>
      </c>
      <c r="B45" s="12">
        <f t="shared" si="6"/>
        <v>1037.5</v>
      </c>
      <c r="C45" s="13">
        <f t="shared" si="3"/>
        <v>0</v>
      </c>
      <c r="D45" s="13">
        <f t="shared" si="4"/>
        <v>0</v>
      </c>
      <c r="E45" s="13">
        <f t="shared" si="0"/>
        <v>0</v>
      </c>
      <c r="F45" s="13">
        <f t="shared" si="5"/>
        <v>0</v>
      </c>
      <c r="G45" s="19"/>
      <c r="H45" s="5">
        <f t="shared" si="2"/>
        <v>0</v>
      </c>
      <c r="I45" s="5">
        <f t="shared" si="1"/>
        <v>0</v>
      </c>
    </row>
    <row r="46" spans="1:9">
      <c r="A46">
        <v>36</v>
      </c>
      <c r="B46" s="12">
        <f t="shared" si="6"/>
        <v>1068</v>
      </c>
      <c r="C46" s="13">
        <f t="shared" si="3"/>
        <v>0</v>
      </c>
      <c r="D46" s="13">
        <f t="shared" si="4"/>
        <v>0</v>
      </c>
      <c r="E46" s="13">
        <f t="shared" si="0"/>
        <v>0</v>
      </c>
      <c r="F46" s="13">
        <f t="shared" si="5"/>
        <v>0</v>
      </c>
      <c r="G46" s="19"/>
      <c r="H46" s="5">
        <f t="shared" si="2"/>
        <v>0</v>
      </c>
      <c r="I46" s="5">
        <f t="shared" si="1"/>
        <v>0</v>
      </c>
    </row>
    <row r="47" spans="1:9">
      <c r="A47">
        <v>37</v>
      </c>
      <c r="B47" s="12">
        <f t="shared" si="6"/>
        <v>1098.5</v>
      </c>
      <c r="C47" s="13">
        <f t="shared" si="3"/>
        <v>0</v>
      </c>
      <c r="D47" s="13">
        <f t="shared" si="4"/>
        <v>0</v>
      </c>
      <c r="E47" s="13">
        <f t="shared" si="0"/>
        <v>0</v>
      </c>
      <c r="F47" s="13">
        <f t="shared" si="5"/>
        <v>0</v>
      </c>
      <c r="G47" s="19"/>
      <c r="H47" s="5">
        <f t="shared" si="2"/>
        <v>0</v>
      </c>
      <c r="I47" s="5">
        <f t="shared" si="1"/>
        <v>0</v>
      </c>
    </row>
    <row r="48" spans="1:9">
      <c r="A48">
        <v>38</v>
      </c>
      <c r="B48" s="12">
        <f t="shared" si="6"/>
        <v>1129</v>
      </c>
      <c r="C48" s="13">
        <f t="shared" si="3"/>
        <v>0</v>
      </c>
      <c r="D48" s="13">
        <f t="shared" si="4"/>
        <v>0</v>
      </c>
      <c r="E48" s="13">
        <f t="shared" si="0"/>
        <v>0</v>
      </c>
      <c r="F48" s="13">
        <f t="shared" si="5"/>
        <v>0</v>
      </c>
      <c r="G48" s="19"/>
      <c r="H48" s="5">
        <f t="shared" si="2"/>
        <v>0</v>
      </c>
      <c r="I48" s="5">
        <f t="shared" si="1"/>
        <v>0</v>
      </c>
    </row>
    <row r="49" spans="1:9">
      <c r="A49">
        <v>39</v>
      </c>
      <c r="B49" s="12">
        <f t="shared" si="6"/>
        <v>1159.5</v>
      </c>
      <c r="C49" s="13">
        <f t="shared" si="3"/>
        <v>0</v>
      </c>
      <c r="D49" s="13">
        <f t="shared" si="4"/>
        <v>0</v>
      </c>
      <c r="E49" s="13">
        <f t="shared" si="0"/>
        <v>0</v>
      </c>
      <c r="F49" s="13">
        <f t="shared" si="5"/>
        <v>0</v>
      </c>
      <c r="G49" s="19"/>
      <c r="H49" s="5">
        <f t="shared" si="2"/>
        <v>0</v>
      </c>
      <c r="I49" s="5">
        <f t="shared" si="1"/>
        <v>0</v>
      </c>
    </row>
    <row r="50" spans="1:9">
      <c r="A50">
        <v>40</v>
      </c>
      <c r="B50" s="12">
        <f t="shared" si="6"/>
        <v>1190</v>
      </c>
      <c r="C50" s="13">
        <f t="shared" si="3"/>
        <v>0</v>
      </c>
      <c r="D50" s="13">
        <f t="shared" si="4"/>
        <v>0</v>
      </c>
      <c r="E50" s="13">
        <f t="shared" si="0"/>
        <v>0</v>
      </c>
      <c r="F50" s="13">
        <f t="shared" si="5"/>
        <v>0</v>
      </c>
      <c r="G50" s="19"/>
      <c r="H50" s="5">
        <f t="shared" si="2"/>
        <v>0</v>
      </c>
      <c r="I50" s="5">
        <f t="shared" si="1"/>
        <v>0</v>
      </c>
    </row>
    <row r="51" spans="1:9">
      <c r="A51">
        <v>41</v>
      </c>
      <c r="B51" s="12">
        <f t="shared" si="6"/>
        <v>1220.5</v>
      </c>
      <c r="C51" s="13">
        <f t="shared" si="3"/>
        <v>0</v>
      </c>
      <c r="D51" s="13">
        <f t="shared" si="4"/>
        <v>0</v>
      </c>
      <c r="E51" s="13">
        <f t="shared" si="0"/>
        <v>0</v>
      </c>
      <c r="F51" s="13">
        <f t="shared" si="5"/>
        <v>0</v>
      </c>
      <c r="G51" s="19"/>
      <c r="H51" s="5">
        <f t="shared" si="2"/>
        <v>0</v>
      </c>
      <c r="I51" s="5">
        <f t="shared" si="1"/>
        <v>0</v>
      </c>
    </row>
    <row r="52" spans="1:9">
      <c r="A52">
        <v>42</v>
      </c>
      <c r="B52" s="12">
        <f t="shared" si="6"/>
        <v>1251</v>
      </c>
      <c r="C52" s="13">
        <f t="shared" si="3"/>
        <v>0</v>
      </c>
      <c r="D52" s="13">
        <f t="shared" si="4"/>
        <v>0</v>
      </c>
      <c r="E52" s="13">
        <f t="shared" si="0"/>
        <v>0</v>
      </c>
      <c r="F52" s="13">
        <f t="shared" si="5"/>
        <v>0</v>
      </c>
      <c r="G52" s="19"/>
      <c r="H52" s="5">
        <f t="shared" si="2"/>
        <v>0</v>
      </c>
      <c r="I52" s="5">
        <f t="shared" si="1"/>
        <v>0</v>
      </c>
    </row>
    <row r="53" spans="1:9">
      <c r="A53">
        <v>43</v>
      </c>
      <c r="B53" s="12">
        <f t="shared" si="6"/>
        <v>1281.5</v>
      </c>
      <c r="C53" s="13">
        <f t="shared" si="3"/>
        <v>0</v>
      </c>
      <c r="D53" s="13">
        <f t="shared" si="4"/>
        <v>0</v>
      </c>
      <c r="E53" s="13">
        <f t="shared" si="0"/>
        <v>0</v>
      </c>
      <c r="F53" s="13">
        <f t="shared" si="5"/>
        <v>0</v>
      </c>
      <c r="G53" s="19"/>
      <c r="H53" s="5">
        <f t="shared" si="2"/>
        <v>0</v>
      </c>
      <c r="I53" s="5">
        <f t="shared" si="1"/>
        <v>0</v>
      </c>
    </row>
    <row r="54" spans="1:9">
      <c r="A54">
        <v>44</v>
      </c>
      <c r="B54" s="12">
        <f t="shared" si="6"/>
        <v>1312</v>
      </c>
      <c r="C54" s="13">
        <f t="shared" si="3"/>
        <v>0</v>
      </c>
      <c r="D54" s="13">
        <f t="shared" si="4"/>
        <v>0</v>
      </c>
      <c r="E54" s="13">
        <f t="shared" si="0"/>
        <v>0</v>
      </c>
      <c r="F54" s="13">
        <f t="shared" si="5"/>
        <v>0</v>
      </c>
      <c r="G54" s="19"/>
      <c r="H54" s="5">
        <f t="shared" si="2"/>
        <v>0</v>
      </c>
      <c r="I54" s="5">
        <f t="shared" si="1"/>
        <v>0</v>
      </c>
    </row>
    <row r="55" spans="1:9">
      <c r="A55">
        <v>45</v>
      </c>
      <c r="B55" s="12">
        <f t="shared" si="6"/>
        <v>1342.5</v>
      </c>
      <c r="C55" s="13">
        <f t="shared" si="3"/>
        <v>0</v>
      </c>
      <c r="D55" s="13">
        <f t="shared" si="4"/>
        <v>0</v>
      </c>
      <c r="E55" s="13">
        <f t="shared" si="0"/>
        <v>0</v>
      </c>
      <c r="F55" s="13">
        <f t="shared" si="5"/>
        <v>0</v>
      </c>
      <c r="G55" s="19"/>
      <c r="H55" s="5">
        <f t="shared" si="2"/>
        <v>0</v>
      </c>
      <c r="I55" s="5">
        <f t="shared" si="1"/>
        <v>0</v>
      </c>
    </row>
    <row r="56" spans="1:9">
      <c r="A56">
        <v>46</v>
      </c>
      <c r="B56" s="12">
        <f t="shared" si="6"/>
        <v>1373</v>
      </c>
      <c r="C56" s="13">
        <f t="shared" si="3"/>
        <v>0</v>
      </c>
      <c r="D56" s="13">
        <f t="shared" si="4"/>
        <v>0</v>
      </c>
      <c r="E56" s="13">
        <f t="shared" si="0"/>
        <v>0</v>
      </c>
      <c r="F56" s="13">
        <f t="shared" si="5"/>
        <v>0</v>
      </c>
      <c r="G56" s="19"/>
      <c r="H56" s="5">
        <f t="shared" si="2"/>
        <v>0</v>
      </c>
      <c r="I56" s="5">
        <f t="shared" si="1"/>
        <v>0</v>
      </c>
    </row>
    <row r="57" spans="1:9">
      <c r="A57">
        <v>47</v>
      </c>
      <c r="B57" s="12">
        <f t="shared" si="6"/>
        <v>1403.5</v>
      </c>
      <c r="C57" s="13">
        <f t="shared" si="3"/>
        <v>0</v>
      </c>
      <c r="D57" s="13">
        <f t="shared" si="4"/>
        <v>0</v>
      </c>
      <c r="E57" s="13">
        <f t="shared" si="0"/>
        <v>0</v>
      </c>
      <c r="F57" s="13">
        <f t="shared" si="5"/>
        <v>0</v>
      </c>
      <c r="G57" s="19"/>
      <c r="H57" s="5">
        <f t="shared" si="2"/>
        <v>0</v>
      </c>
      <c r="I57" s="5">
        <f t="shared" si="1"/>
        <v>0</v>
      </c>
    </row>
    <row r="58" spans="1:9">
      <c r="A58">
        <v>48</v>
      </c>
      <c r="B58" s="12">
        <f t="shared" si="6"/>
        <v>1434</v>
      </c>
      <c r="C58" s="13">
        <f t="shared" si="3"/>
        <v>0</v>
      </c>
      <c r="D58" s="13">
        <f t="shared" si="4"/>
        <v>0</v>
      </c>
      <c r="E58" s="13">
        <f t="shared" si="0"/>
        <v>0</v>
      </c>
      <c r="F58" s="13">
        <f t="shared" si="5"/>
        <v>0</v>
      </c>
      <c r="G58" s="19"/>
      <c r="H58" s="5">
        <f t="shared" si="2"/>
        <v>0</v>
      </c>
      <c r="I58" s="5">
        <f t="shared" si="1"/>
        <v>0</v>
      </c>
    </row>
    <row r="59" spans="1:9">
      <c r="A59">
        <v>49</v>
      </c>
      <c r="B59" s="12">
        <f t="shared" si="6"/>
        <v>1464.5</v>
      </c>
      <c r="C59" s="13">
        <f t="shared" si="3"/>
        <v>0</v>
      </c>
      <c r="D59" s="13">
        <f t="shared" si="4"/>
        <v>0</v>
      </c>
      <c r="E59" s="13">
        <f t="shared" si="0"/>
        <v>0</v>
      </c>
      <c r="F59" s="13">
        <f t="shared" si="5"/>
        <v>0</v>
      </c>
      <c r="G59" s="19"/>
      <c r="H59" s="5">
        <f t="shared" si="2"/>
        <v>0</v>
      </c>
      <c r="I59" s="5">
        <f t="shared" si="1"/>
        <v>0</v>
      </c>
    </row>
    <row r="60" spans="1:9">
      <c r="A60">
        <v>50</v>
      </c>
      <c r="B60" s="12">
        <f t="shared" si="6"/>
        <v>1495</v>
      </c>
      <c r="C60" s="13">
        <f t="shared" si="3"/>
        <v>0</v>
      </c>
      <c r="D60" s="13">
        <f t="shared" si="4"/>
        <v>0</v>
      </c>
      <c r="E60" s="13">
        <f t="shared" si="0"/>
        <v>0</v>
      </c>
      <c r="F60" s="13">
        <f t="shared" si="5"/>
        <v>0</v>
      </c>
      <c r="G60" s="19"/>
      <c r="H60" s="5">
        <f t="shared" si="2"/>
        <v>0</v>
      </c>
      <c r="I60" s="5">
        <f t="shared" si="1"/>
        <v>0</v>
      </c>
    </row>
    <row r="61" spans="1:9">
      <c r="A61">
        <v>51</v>
      </c>
      <c r="B61" s="12">
        <f t="shared" si="6"/>
        <v>1525.5</v>
      </c>
      <c r="C61" s="13">
        <f t="shared" si="3"/>
        <v>0</v>
      </c>
      <c r="D61" s="13">
        <f t="shared" si="4"/>
        <v>0</v>
      </c>
      <c r="E61" s="13">
        <f t="shared" si="0"/>
        <v>0</v>
      </c>
      <c r="F61" s="13">
        <f t="shared" si="5"/>
        <v>0</v>
      </c>
      <c r="G61" s="19"/>
      <c r="H61" s="5">
        <f t="shared" si="2"/>
        <v>0</v>
      </c>
      <c r="I61" s="5">
        <f t="shared" si="1"/>
        <v>0</v>
      </c>
    </row>
    <row r="62" spans="1:9">
      <c r="A62">
        <v>52</v>
      </c>
      <c r="B62" s="12">
        <f t="shared" si="6"/>
        <v>1556</v>
      </c>
      <c r="C62" s="13">
        <f t="shared" si="3"/>
        <v>0</v>
      </c>
      <c r="D62" s="13">
        <f t="shared" si="4"/>
        <v>0</v>
      </c>
      <c r="E62" s="13">
        <f t="shared" si="0"/>
        <v>0</v>
      </c>
      <c r="F62" s="13">
        <f t="shared" si="5"/>
        <v>0</v>
      </c>
      <c r="G62" s="19"/>
      <c r="H62" s="5">
        <f t="shared" si="2"/>
        <v>0</v>
      </c>
      <c r="I62" s="5">
        <f t="shared" si="1"/>
        <v>0</v>
      </c>
    </row>
    <row r="63" spans="1:9">
      <c r="A63">
        <v>53</v>
      </c>
      <c r="B63" s="12">
        <f t="shared" si="6"/>
        <v>1586.5</v>
      </c>
      <c r="C63" s="13">
        <f t="shared" si="3"/>
        <v>0</v>
      </c>
      <c r="D63" s="13">
        <f t="shared" si="4"/>
        <v>0</v>
      </c>
      <c r="E63" s="13">
        <f t="shared" si="0"/>
        <v>0</v>
      </c>
      <c r="F63" s="13">
        <f t="shared" si="5"/>
        <v>0</v>
      </c>
      <c r="G63" s="19"/>
      <c r="H63" s="5">
        <f t="shared" si="2"/>
        <v>0</v>
      </c>
      <c r="I63" s="5">
        <f t="shared" si="1"/>
        <v>0</v>
      </c>
    </row>
    <row r="64" spans="1:9">
      <c r="A64">
        <v>54</v>
      </c>
      <c r="B64" s="12">
        <f t="shared" si="6"/>
        <v>1617</v>
      </c>
      <c r="C64" s="13">
        <f t="shared" si="3"/>
        <v>0</v>
      </c>
      <c r="D64" s="13">
        <f t="shared" si="4"/>
        <v>0</v>
      </c>
      <c r="E64" s="13">
        <f t="shared" si="0"/>
        <v>0</v>
      </c>
      <c r="F64" s="13">
        <f t="shared" si="5"/>
        <v>0</v>
      </c>
      <c r="G64" s="19"/>
      <c r="H64" s="5">
        <f t="shared" si="2"/>
        <v>0</v>
      </c>
      <c r="I64" s="5">
        <f t="shared" si="1"/>
        <v>0</v>
      </c>
    </row>
    <row r="65" spans="1:9">
      <c r="A65">
        <v>55</v>
      </c>
      <c r="B65" s="12">
        <f t="shared" si="6"/>
        <v>1647.5</v>
      </c>
      <c r="C65" s="13">
        <f t="shared" si="3"/>
        <v>0</v>
      </c>
      <c r="D65" s="13">
        <f t="shared" si="4"/>
        <v>0</v>
      </c>
      <c r="E65" s="13">
        <f t="shared" si="0"/>
        <v>0</v>
      </c>
      <c r="F65" s="13">
        <f t="shared" si="5"/>
        <v>0</v>
      </c>
      <c r="G65" s="19"/>
      <c r="H65" s="5">
        <f t="shared" si="2"/>
        <v>0</v>
      </c>
      <c r="I65" s="5">
        <f t="shared" si="1"/>
        <v>0</v>
      </c>
    </row>
    <row r="66" spans="1:9">
      <c r="A66">
        <v>56</v>
      </c>
      <c r="B66" s="12">
        <f t="shared" si="6"/>
        <v>1678</v>
      </c>
      <c r="C66" s="13">
        <f t="shared" si="3"/>
        <v>0</v>
      </c>
      <c r="D66" s="13">
        <f t="shared" si="4"/>
        <v>0</v>
      </c>
      <c r="E66" s="13">
        <f t="shared" si="0"/>
        <v>0</v>
      </c>
      <c r="F66" s="13">
        <f t="shared" si="5"/>
        <v>0</v>
      </c>
      <c r="G66" s="19"/>
      <c r="H66" s="5">
        <f t="shared" si="2"/>
        <v>0</v>
      </c>
      <c r="I66" s="5">
        <f t="shared" si="1"/>
        <v>0</v>
      </c>
    </row>
    <row r="67" spans="1:9">
      <c r="A67">
        <v>57</v>
      </c>
      <c r="B67" s="12">
        <f t="shared" si="6"/>
        <v>1708.5</v>
      </c>
      <c r="C67" s="13">
        <f t="shared" si="3"/>
        <v>0</v>
      </c>
      <c r="D67" s="13">
        <f t="shared" si="4"/>
        <v>0</v>
      </c>
      <c r="E67" s="13">
        <f t="shared" si="0"/>
        <v>0</v>
      </c>
      <c r="F67" s="13">
        <f t="shared" si="5"/>
        <v>0</v>
      </c>
      <c r="G67" s="19"/>
      <c r="H67" s="5">
        <f t="shared" si="2"/>
        <v>0</v>
      </c>
      <c r="I67" s="5">
        <f t="shared" si="1"/>
        <v>0</v>
      </c>
    </row>
    <row r="68" spans="1:9">
      <c r="A68">
        <v>58</v>
      </c>
      <c r="B68" s="12">
        <f t="shared" si="6"/>
        <v>1739</v>
      </c>
      <c r="C68" s="13">
        <f t="shared" si="3"/>
        <v>0</v>
      </c>
      <c r="D68" s="13">
        <f t="shared" si="4"/>
        <v>0</v>
      </c>
      <c r="E68" s="13">
        <f t="shared" si="0"/>
        <v>0</v>
      </c>
      <c r="F68" s="13">
        <f t="shared" si="5"/>
        <v>0</v>
      </c>
      <c r="G68" s="19"/>
      <c r="H68" s="5">
        <f t="shared" si="2"/>
        <v>0</v>
      </c>
      <c r="I68" s="5">
        <f t="shared" si="1"/>
        <v>0</v>
      </c>
    </row>
    <row r="69" spans="1:9">
      <c r="A69">
        <v>59</v>
      </c>
      <c r="B69" s="12">
        <f t="shared" si="6"/>
        <v>1769.5</v>
      </c>
      <c r="C69" s="13">
        <f t="shared" si="3"/>
        <v>0</v>
      </c>
      <c r="D69" s="13">
        <f t="shared" si="4"/>
        <v>0</v>
      </c>
      <c r="E69" s="13">
        <f t="shared" si="0"/>
        <v>0</v>
      </c>
      <c r="F69" s="13">
        <f t="shared" si="5"/>
        <v>0</v>
      </c>
      <c r="G69" s="19"/>
      <c r="H69" s="5">
        <f t="shared" si="2"/>
        <v>0</v>
      </c>
      <c r="I69" s="5">
        <f t="shared" si="1"/>
        <v>0</v>
      </c>
    </row>
    <row r="70" spans="1:9">
      <c r="A70">
        <v>60</v>
      </c>
      <c r="B70" s="12">
        <f t="shared" si="6"/>
        <v>1800</v>
      </c>
      <c r="C70" s="13">
        <f t="shared" si="3"/>
        <v>0</v>
      </c>
      <c r="D70" s="13">
        <f t="shared" si="4"/>
        <v>0</v>
      </c>
      <c r="E70" s="13">
        <f t="shared" si="0"/>
        <v>0</v>
      </c>
      <c r="F70" s="13">
        <f t="shared" si="5"/>
        <v>0</v>
      </c>
      <c r="G70" s="19"/>
      <c r="H70" s="5">
        <f t="shared" si="2"/>
        <v>0</v>
      </c>
      <c r="I70" s="5">
        <f t="shared" si="1"/>
        <v>0</v>
      </c>
    </row>
    <row r="71" spans="1:9">
      <c r="A71">
        <v>61</v>
      </c>
      <c r="B71" s="12">
        <f t="shared" si="6"/>
        <v>1830.5</v>
      </c>
      <c r="C71" s="13">
        <f t="shared" si="3"/>
        <v>0</v>
      </c>
      <c r="D71" s="13">
        <f t="shared" si="4"/>
        <v>0</v>
      </c>
      <c r="E71" s="13">
        <f t="shared" si="0"/>
        <v>0</v>
      </c>
      <c r="F71" s="13">
        <f t="shared" si="5"/>
        <v>0</v>
      </c>
      <c r="G71" s="19"/>
      <c r="H71" s="5">
        <f t="shared" si="2"/>
        <v>0</v>
      </c>
      <c r="I71" s="5">
        <f t="shared" si="1"/>
        <v>0</v>
      </c>
    </row>
    <row r="72" spans="1:9">
      <c r="A72">
        <v>62</v>
      </c>
      <c r="B72" s="12">
        <f t="shared" si="6"/>
        <v>1861</v>
      </c>
      <c r="C72" s="13">
        <f t="shared" si="3"/>
        <v>0</v>
      </c>
      <c r="D72" s="13">
        <f t="shared" si="4"/>
        <v>0</v>
      </c>
      <c r="E72" s="13">
        <f t="shared" si="0"/>
        <v>0</v>
      </c>
      <c r="F72" s="13">
        <f t="shared" si="5"/>
        <v>0</v>
      </c>
      <c r="G72" s="19"/>
      <c r="H72" s="5">
        <f t="shared" si="2"/>
        <v>0</v>
      </c>
      <c r="I72" s="5">
        <f t="shared" si="1"/>
        <v>0</v>
      </c>
    </row>
    <row r="73" spans="1:9">
      <c r="A73">
        <v>63</v>
      </c>
      <c r="B73" s="12">
        <f t="shared" si="6"/>
        <v>1891.5</v>
      </c>
      <c r="C73" s="13">
        <f t="shared" si="3"/>
        <v>0</v>
      </c>
      <c r="D73" s="13">
        <f t="shared" si="4"/>
        <v>0</v>
      </c>
      <c r="E73" s="13">
        <f t="shared" si="0"/>
        <v>0</v>
      </c>
      <c r="F73" s="13">
        <f t="shared" si="5"/>
        <v>0</v>
      </c>
      <c r="G73" s="19"/>
      <c r="H73" s="5">
        <f t="shared" si="2"/>
        <v>0</v>
      </c>
      <c r="I73" s="5">
        <f t="shared" si="1"/>
        <v>0</v>
      </c>
    </row>
    <row r="74" spans="1:9">
      <c r="A74">
        <v>64</v>
      </c>
      <c r="B74" s="12">
        <f t="shared" si="6"/>
        <v>1922</v>
      </c>
      <c r="C74" s="13">
        <f t="shared" si="3"/>
        <v>0</v>
      </c>
      <c r="D74" s="13">
        <f t="shared" si="4"/>
        <v>0</v>
      </c>
      <c r="E74" s="13">
        <f t="shared" si="0"/>
        <v>0</v>
      </c>
      <c r="F74" s="13">
        <f t="shared" si="5"/>
        <v>0</v>
      </c>
      <c r="G74" s="19"/>
      <c r="H74" s="5">
        <f t="shared" si="2"/>
        <v>0</v>
      </c>
      <c r="I74" s="5">
        <f t="shared" si="1"/>
        <v>0</v>
      </c>
    </row>
    <row r="75" spans="1:9">
      <c r="A75">
        <v>65</v>
      </c>
      <c r="B75" s="12">
        <f t="shared" si="6"/>
        <v>1952.5</v>
      </c>
      <c r="C75" s="13">
        <f t="shared" si="3"/>
        <v>0</v>
      </c>
      <c r="D75" s="13">
        <f t="shared" si="4"/>
        <v>0</v>
      </c>
      <c r="E75" s="13">
        <f t="shared" ref="E75:E138" si="7">+$B$7-D75</f>
        <v>0</v>
      </c>
      <c r="F75" s="13">
        <f t="shared" si="5"/>
        <v>0</v>
      </c>
      <c r="G75" s="19"/>
      <c r="H75" s="5">
        <f t="shared" si="2"/>
        <v>0</v>
      </c>
      <c r="I75" s="5">
        <f t="shared" ref="I75:I138" si="8">+H75-F75</f>
        <v>0</v>
      </c>
    </row>
    <row r="76" spans="1:9">
      <c r="A76">
        <v>66</v>
      </c>
      <c r="B76" s="12">
        <f t="shared" si="6"/>
        <v>1983</v>
      </c>
      <c r="C76" s="13">
        <f t="shared" si="3"/>
        <v>0</v>
      </c>
      <c r="D76" s="13">
        <f t="shared" si="4"/>
        <v>0</v>
      </c>
      <c r="E76" s="13">
        <f t="shared" si="7"/>
        <v>0</v>
      </c>
      <c r="F76" s="13">
        <f t="shared" si="5"/>
        <v>0</v>
      </c>
      <c r="G76" s="19"/>
      <c r="H76" s="5">
        <f t="shared" ref="H76:H139" si="9">FV($B$4/12,A76-A75,0,-H75,)</f>
        <v>0</v>
      </c>
      <c r="I76" s="5">
        <f t="shared" si="8"/>
        <v>0</v>
      </c>
    </row>
    <row r="77" spans="1:9">
      <c r="A77">
        <v>67</v>
      </c>
      <c r="B77" s="12">
        <f t="shared" si="6"/>
        <v>2013.5</v>
      </c>
      <c r="C77" s="13">
        <f t="shared" ref="C77:C140" si="10">+F76</f>
        <v>0</v>
      </c>
      <c r="D77" s="13">
        <f t="shared" ref="D77:D140" si="11">+C77-F77</f>
        <v>0</v>
      </c>
      <c r="E77" s="13">
        <f t="shared" si="7"/>
        <v>0</v>
      </c>
      <c r="F77" s="13">
        <f t="shared" ref="F77:F140" si="12">-PV($B$6/12,($B$8*12)-A77,$B$7,0)</f>
        <v>0</v>
      </c>
      <c r="G77" s="19"/>
      <c r="H77" s="5">
        <f t="shared" si="9"/>
        <v>0</v>
      </c>
      <c r="I77" s="5">
        <f t="shared" si="8"/>
        <v>0</v>
      </c>
    </row>
    <row r="78" spans="1:9">
      <c r="A78">
        <v>68</v>
      </c>
      <c r="B78" s="12">
        <f t="shared" ref="B78:B141" si="13">+B77+30.5</f>
        <v>2044</v>
      </c>
      <c r="C78" s="13">
        <f t="shared" si="10"/>
        <v>0</v>
      </c>
      <c r="D78" s="13">
        <f t="shared" si="11"/>
        <v>0</v>
      </c>
      <c r="E78" s="13">
        <f t="shared" si="7"/>
        <v>0</v>
      </c>
      <c r="F78" s="13">
        <f t="shared" si="12"/>
        <v>0</v>
      </c>
      <c r="G78" s="19"/>
      <c r="H78" s="5">
        <f t="shared" si="9"/>
        <v>0</v>
      </c>
      <c r="I78" s="5">
        <f t="shared" si="8"/>
        <v>0</v>
      </c>
    </row>
    <row r="79" spans="1:9">
      <c r="A79">
        <v>69</v>
      </c>
      <c r="B79" s="12">
        <f t="shared" si="13"/>
        <v>2074.5</v>
      </c>
      <c r="C79" s="13">
        <f t="shared" si="10"/>
        <v>0</v>
      </c>
      <c r="D79" s="13">
        <f t="shared" si="11"/>
        <v>0</v>
      </c>
      <c r="E79" s="13">
        <f t="shared" si="7"/>
        <v>0</v>
      </c>
      <c r="F79" s="13">
        <f t="shared" si="12"/>
        <v>0</v>
      </c>
      <c r="G79" s="19"/>
      <c r="H79" s="5">
        <f t="shared" si="9"/>
        <v>0</v>
      </c>
      <c r="I79" s="5">
        <f t="shared" si="8"/>
        <v>0</v>
      </c>
    </row>
    <row r="80" spans="1:9">
      <c r="A80">
        <v>70</v>
      </c>
      <c r="B80" s="12">
        <f t="shared" si="13"/>
        <v>2105</v>
      </c>
      <c r="C80" s="13">
        <f t="shared" si="10"/>
        <v>0</v>
      </c>
      <c r="D80" s="13">
        <f t="shared" si="11"/>
        <v>0</v>
      </c>
      <c r="E80" s="13">
        <f t="shared" si="7"/>
        <v>0</v>
      </c>
      <c r="F80" s="13">
        <f t="shared" si="12"/>
        <v>0</v>
      </c>
      <c r="G80" s="19"/>
      <c r="H80" s="5">
        <f t="shared" si="9"/>
        <v>0</v>
      </c>
      <c r="I80" s="5">
        <f t="shared" si="8"/>
        <v>0</v>
      </c>
    </row>
    <row r="81" spans="1:9">
      <c r="A81">
        <v>71</v>
      </c>
      <c r="B81" s="12">
        <f t="shared" si="13"/>
        <v>2135.5</v>
      </c>
      <c r="C81" s="13">
        <f t="shared" si="10"/>
        <v>0</v>
      </c>
      <c r="D81" s="13">
        <f t="shared" si="11"/>
        <v>0</v>
      </c>
      <c r="E81" s="13">
        <f t="shared" si="7"/>
        <v>0</v>
      </c>
      <c r="F81" s="13">
        <f t="shared" si="12"/>
        <v>0</v>
      </c>
      <c r="G81" s="19"/>
      <c r="H81" s="5">
        <f t="shared" si="9"/>
        <v>0</v>
      </c>
      <c r="I81" s="5">
        <f t="shared" si="8"/>
        <v>0</v>
      </c>
    </row>
    <row r="82" spans="1:9">
      <c r="A82">
        <v>72</v>
      </c>
      <c r="B82" s="12">
        <f t="shared" si="13"/>
        <v>2166</v>
      </c>
      <c r="C82" s="13">
        <f t="shared" si="10"/>
        <v>0</v>
      </c>
      <c r="D82" s="13">
        <f t="shared" si="11"/>
        <v>0</v>
      </c>
      <c r="E82" s="13">
        <f t="shared" si="7"/>
        <v>0</v>
      </c>
      <c r="F82" s="13">
        <f t="shared" si="12"/>
        <v>0</v>
      </c>
      <c r="G82" s="19"/>
      <c r="H82" s="5">
        <f t="shared" si="9"/>
        <v>0</v>
      </c>
      <c r="I82" s="5">
        <f t="shared" si="8"/>
        <v>0</v>
      </c>
    </row>
    <row r="83" spans="1:9">
      <c r="A83">
        <v>73</v>
      </c>
      <c r="B83" s="12">
        <f t="shared" si="13"/>
        <v>2196.5</v>
      </c>
      <c r="C83" s="13">
        <f t="shared" si="10"/>
        <v>0</v>
      </c>
      <c r="D83" s="13">
        <f t="shared" si="11"/>
        <v>0</v>
      </c>
      <c r="E83" s="13">
        <f t="shared" si="7"/>
        <v>0</v>
      </c>
      <c r="F83" s="13">
        <f t="shared" si="12"/>
        <v>0</v>
      </c>
      <c r="G83" s="19"/>
      <c r="H83" s="5">
        <f t="shared" si="9"/>
        <v>0</v>
      </c>
      <c r="I83" s="5">
        <f t="shared" si="8"/>
        <v>0</v>
      </c>
    </row>
    <row r="84" spans="1:9">
      <c r="A84">
        <v>74</v>
      </c>
      <c r="B84" s="12">
        <f t="shared" si="13"/>
        <v>2227</v>
      </c>
      <c r="C84" s="13">
        <f t="shared" si="10"/>
        <v>0</v>
      </c>
      <c r="D84" s="13">
        <f t="shared" si="11"/>
        <v>0</v>
      </c>
      <c r="E84" s="13">
        <f t="shared" si="7"/>
        <v>0</v>
      </c>
      <c r="F84" s="13">
        <f t="shared" si="12"/>
        <v>0</v>
      </c>
      <c r="G84" s="19"/>
      <c r="H84" s="5">
        <f t="shared" si="9"/>
        <v>0</v>
      </c>
      <c r="I84" s="5">
        <f t="shared" si="8"/>
        <v>0</v>
      </c>
    </row>
    <row r="85" spans="1:9">
      <c r="A85">
        <v>75</v>
      </c>
      <c r="B85" s="12">
        <f t="shared" si="13"/>
        <v>2257.5</v>
      </c>
      <c r="C85" s="13">
        <f t="shared" si="10"/>
        <v>0</v>
      </c>
      <c r="D85" s="13">
        <f t="shared" si="11"/>
        <v>0</v>
      </c>
      <c r="E85" s="13">
        <f t="shared" si="7"/>
        <v>0</v>
      </c>
      <c r="F85" s="13">
        <f t="shared" si="12"/>
        <v>0</v>
      </c>
      <c r="G85" s="19"/>
      <c r="H85" s="5">
        <f t="shared" si="9"/>
        <v>0</v>
      </c>
      <c r="I85" s="5">
        <f t="shared" si="8"/>
        <v>0</v>
      </c>
    </row>
    <row r="86" spans="1:9">
      <c r="A86">
        <v>76</v>
      </c>
      <c r="B86" s="12">
        <f t="shared" si="13"/>
        <v>2288</v>
      </c>
      <c r="C86" s="13">
        <f t="shared" si="10"/>
        <v>0</v>
      </c>
      <c r="D86" s="13">
        <f t="shared" si="11"/>
        <v>0</v>
      </c>
      <c r="E86" s="13">
        <f t="shared" si="7"/>
        <v>0</v>
      </c>
      <c r="F86" s="13">
        <f t="shared" si="12"/>
        <v>0</v>
      </c>
      <c r="G86" s="19"/>
      <c r="H86" s="5">
        <f t="shared" si="9"/>
        <v>0</v>
      </c>
      <c r="I86" s="5">
        <f t="shared" si="8"/>
        <v>0</v>
      </c>
    </row>
    <row r="87" spans="1:9">
      <c r="A87">
        <v>77</v>
      </c>
      <c r="B87" s="12">
        <f t="shared" si="13"/>
        <v>2318.5</v>
      </c>
      <c r="C87" s="13">
        <f t="shared" si="10"/>
        <v>0</v>
      </c>
      <c r="D87" s="13">
        <f t="shared" si="11"/>
        <v>0</v>
      </c>
      <c r="E87" s="13">
        <f t="shared" si="7"/>
        <v>0</v>
      </c>
      <c r="F87" s="13">
        <f t="shared" si="12"/>
        <v>0</v>
      </c>
      <c r="G87" s="19"/>
      <c r="H87" s="5">
        <f t="shared" si="9"/>
        <v>0</v>
      </c>
      <c r="I87" s="5">
        <f t="shared" si="8"/>
        <v>0</v>
      </c>
    </row>
    <row r="88" spans="1:9">
      <c r="A88">
        <v>78</v>
      </c>
      <c r="B88" s="12">
        <f t="shared" si="13"/>
        <v>2349</v>
      </c>
      <c r="C88" s="13">
        <f t="shared" si="10"/>
        <v>0</v>
      </c>
      <c r="D88" s="13">
        <f t="shared" si="11"/>
        <v>0</v>
      </c>
      <c r="E88" s="13">
        <f t="shared" si="7"/>
        <v>0</v>
      </c>
      <c r="F88" s="13">
        <f t="shared" si="12"/>
        <v>0</v>
      </c>
      <c r="G88" s="19"/>
      <c r="H88" s="5">
        <f t="shared" si="9"/>
        <v>0</v>
      </c>
      <c r="I88" s="5">
        <f t="shared" si="8"/>
        <v>0</v>
      </c>
    </row>
    <row r="89" spans="1:9">
      <c r="A89">
        <v>79</v>
      </c>
      <c r="B89" s="12">
        <f t="shared" si="13"/>
        <v>2379.5</v>
      </c>
      <c r="C89" s="13">
        <f t="shared" si="10"/>
        <v>0</v>
      </c>
      <c r="D89" s="13">
        <f t="shared" si="11"/>
        <v>0</v>
      </c>
      <c r="E89" s="13">
        <f t="shared" si="7"/>
        <v>0</v>
      </c>
      <c r="F89" s="13">
        <f t="shared" si="12"/>
        <v>0</v>
      </c>
      <c r="G89" s="19"/>
      <c r="H89" s="5">
        <f t="shared" si="9"/>
        <v>0</v>
      </c>
      <c r="I89" s="5">
        <f t="shared" si="8"/>
        <v>0</v>
      </c>
    </row>
    <row r="90" spans="1:9">
      <c r="A90">
        <v>80</v>
      </c>
      <c r="B90" s="12">
        <f t="shared" si="13"/>
        <v>2410</v>
      </c>
      <c r="C90" s="13">
        <f t="shared" si="10"/>
        <v>0</v>
      </c>
      <c r="D90" s="13">
        <f t="shared" si="11"/>
        <v>0</v>
      </c>
      <c r="E90" s="13">
        <f t="shared" si="7"/>
        <v>0</v>
      </c>
      <c r="F90" s="13">
        <f t="shared" si="12"/>
        <v>0</v>
      </c>
      <c r="G90" s="19"/>
      <c r="H90" s="5">
        <f t="shared" si="9"/>
        <v>0</v>
      </c>
      <c r="I90" s="5">
        <f t="shared" si="8"/>
        <v>0</v>
      </c>
    </row>
    <row r="91" spans="1:9">
      <c r="A91">
        <v>81</v>
      </c>
      <c r="B91" s="12">
        <f t="shared" si="13"/>
        <v>2440.5</v>
      </c>
      <c r="C91" s="13">
        <f t="shared" si="10"/>
        <v>0</v>
      </c>
      <c r="D91" s="13">
        <f t="shared" si="11"/>
        <v>0</v>
      </c>
      <c r="E91" s="13">
        <f t="shared" si="7"/>
        <v>0</v>
      </c>
      <c r="F91" s="13">
        <f t="shared" si="12"/>
        <v>0</v>
      </c>
      <c r="G91" s="19"/>
      <c r="H91" s="5">
        <f t="shared" si="9"/>
        <v>0</v>
      </c>
      <c r="I91" s="5">
        <f t="shared" si="8"/>
        <v>0</v>
      </c>
    </row>
    <row r="92" spans="1:9">
      <c r="A92">
        <v>82</v>
      </c>
      <c r="B92" s="12">
        <f t="shared" si="13"/>
        <v>2471</v>
      </c>
      <c r="C92" s="13">
        <f t="shared" si="10"/>
        <v>0</v>
      </c>
      <c r="D92" s="13">
        <f t="shared" si="11"/>
        <v>0</v>
      </c>
      <c r="E92" s="13">
        <f t="shared" si="7"/>
        <v>0</v>
      </c>
      <c r="F92" s="13">
        <f t="shared" si="12"/>
        <v>0</v>
      </c>
      <c r="G92" s="19"/>
      <c r="H92" s="5">
        <f t="shared" si="9"/>
        <v>0</v>
      </c>
      <c r="I92" s="5">
        <f t="shared" si="8"/>
        <v>0</v>
      </c>
    </row>
    <row r="93" spans="1:9">
      <c r="A93">
        <v>83</v>
      </c>
      <c r="B93" s="12">
        <f t="shared" si="13"/>
        <v>2501.5</v>
      </c>
      <c r="C93" s="13">
        <f t="shared" si="10"/>
        <v>0</v>
      </c>
      <c r="D93" s="13">
        <f t="shared" si="11"/>
        <v>0</v>
      </c>
      <c r="E93" s="13">
        <f t="shared" si="7"/>
        <v>0</v>
      </c>
      <c r="F93" s="13">
        <f t="shared" si="12"/>
        <v>0</v>
      </c>
      <c r="G93" s="19"/>
      <c r="H93" s="5">
        <f t="shared" si="9"/>
        <v>0</v>
      </c>
      <c r="I93" s="5">
        <f t="shared" si="8"/>
        <v>0</v>
      </c>
    </row>
    <row r="94" spans="1:9">
      <c r="A94">
        <v>84</v>
      </c>
      <c r="B94" s="12">
        <f t="shared" si="13"/>
        <v>2532</v>
      </c>
      <c r="C94" s="13">
        <f t="shared" si="10"/>
        <v>0</v>
      </c>
      <c r="D94" s="13">
        <f t="shared" si="11"/>
        <v>0</v>
      </c>
      <c r="E94" s="13">
        <f t="shared" si="7"/>
        <v>0</v>
      </c>
      <c r="F94" s="13">
        <f t="shared" si="12"/>
        <v>0</v>
      </c>
      <c r="G94" s="19"/>
      <c r="H94" s="5">
        <f t="shared" si="9"/>
        <v>0</v>
      </c>
      <c r="I94" s="5">
        <f t="shared" si="8"/>
        <v>0</v>
      </c>
    </row>
    <row r="95" spans="1:9">
      <c r="A95">
        <v>85</v>
      </c>
      <c r="B95" s="12">
        <f t="shared" si="13"/>
        <v>2562.5</v>
      </c>
      <c r="C95" s="13">
        <f t="shared" si="10"/>
        <v>0</v>
      </c>
      <c r="D95" s="13">
        <f t="shared" si="11"/>
        <v>0</v>
      </c>
      <c r="E95" s="13">
        <f t="shared" si="7"/>
        <v>0</v>
      </c>
      <c r="F95" s="13">
        <f t="shared" si="12"/>
        <v>0</v>
      </c>
      <c r="G95" s="19"/>
      <c r="H95" s="5">
        <f t="shared" si="9"/>
        <v>0</v>
      </c>
      <c r="I95" s="5">
        <f t="shared" si="8"/>
        <v>0</v>
      </c>
    </row>
    <row r="96" spans="1:9">
      <c r="A96">
        <v>86</v>
      </c>
      <c r="B96" s="12">
        <f t="shared" si="13"/>
        <v>2593</v>
      </c>
      <c r="C96" s="13">
        <f t="shared" si="10"/>
        <v>0</v>
      </c>
      <c r="D96" s="13">
        <f t="shared" si="11"/>
        <v>0</v>
      </c>
      <c r="E96" s="13">
        <f t="shared" si="7"/>
        <v>0</v>
      </c>
      <c r="F96" s="13">
        <f t="shared" si="12"/>
        <v>0</v>
      </c>
      <c r="G96" s="19"/>
      <c r="H96" s="5">
        <f t="shared" si="9"/>
        <v>0</v>
      </c>
      <c r="I96" s="5">
        <f t="shared" si="8"/>
        <v>0</v>
      </c>
    </row>
    <row r="97" spans="1:9">
      <c r="A97">
        <v>87</v>
      </c>
      <c r="B97" s="12">
        <f t="shared" si="13"/>
        <v>2623.5</v>
      </c>
      <c r="C97" s="13">
        <f t="shared" si="10"/>
        <v>0</v>
      </c>
      <c r="D97" s="13">
        <f t="shared" si="11"/>
        <v>0</v>
      </c>
      <c r="E97" s="13">
        <f t="shared" si="7"/>
        <v>0</v>
      </c>
      <c r="F97" s="13">
        <f t="shared" si="12"/>
        <v>0</v>
      </c>
      <c r="G97" s="19"/>
      <c r="H97" s="5">
        <f t="shared" si="9"/>
        <v>0</v>
      </c>
      <c r="I97" s="5">
        <f t="shared" si="8"/>
        <v>0</v>
      </c>
    </row>
    <row r="98" spans="1:9">
      <c r="A98">
        <v>88</v>
      </c>
      <c r="B98" s="12">
        <f t="shared" si="13"/>
        <v>2654</v>
      </c>
      <c r="C98" s="13">
        <f t="shared" si="10"/>
        <v>0</v>
      </c>
      <c r="D98" s="13">
        <f t="shared" si="11"/>
        <v>0</v>
      </c>
      <c r="E98" s="13">
        <f t="shared" si="7"/>
        <v>0</v>
      </c>
      <c r="F98" s="13">
        <f t="shared" si="12"/>
        <v>0</v>
      </c>
      <c r="G98" s="19"/>
      <c r="H98" s="5">
        <f t="shared" si="9"/>
        <v>0</v>
      </c>
      <c r="I98" s="5">
        <f t="shared" si="8"/>
        <v>0</v>
      </c>
    </row>
    <row r="99" spans="1:9">
      <c r="A99">
        <v>89</v>
      </c>
      <c r="B99" s="12">
        <f t="shared" si="13"/>
        <v>2684.5</v>
      </c>
      <c r="C99" s="13">
        <f t="shared" si="10"/>
        <v>0</v>
      </c>
      <c r="D99" s="13">
        <f t="shared" si="11"/>
        <v>0</v>
      </c>
      <c r="E99" s="13">
        <f t="shared" si="7"/>
        <v>0</v>
      </c>
      <c r="F99" s="13">
        <f t="shared" si="12"/>
        <v>0</v>
      </c>
      <c r="G99" s="19"/>
      <c r="H99" s="5">
        <f t="shared" si="9"/>
        <v>0</v>
      </c>
      <c r="I99" s="5">
        <f t="shared" si="8"/>
        <v>0</v>
      </c>
    </row>
    <row r="100" spans="1:9">
      <c r="A100">
        <v>90</v>
      </c>
      <c r="B100" s="12">
        <f t="shared" si="13"/>
        <v>2715</v>
      </c>
      <c r="C100" s="13">
        <f t="shared" si="10"/>
        <v>0</v>
      </c>
      <c r="D100" s="13">
        <f t="shared" si="11"/>
        <v>0</v>
      </c>
      <c r="E100" s="13">
        <f t="shared" si="7"/>
        <v>0</v>
      </c>
      <c r="F100" s="13">
        <f t="shared" si="12"/>
        <v>0</v>
      </c>
      <c r="G100" s="19"/>
      <c r="H100" s="5">
        <f t="shared" si="9"/>
        <v>0</v>
      </c>
      <c r="I100" s="5">
        <f t="shared" si="8"/>
        <v>0</v>
      </c>
    </row>
    <row r="101" spans="1:9">
      <c r="A101">
        <v>91</v>
      </c>
      <c r="B101" s="12">
        <f t="shared" si="13"/>
        <v>2745.5</v>
      </c>
      <c r="C101" s="13">
        <f t="shared" si="10"/>
        <v>0</v>
      </c>
      <c r="D101" s="13">
        <f t="shared" si="11"/>
        <v>0</v>
      </c>
      <c r="E101" s="13">
        <f t="shared" si="7"/>
        <v>0</v>
      </c>
      <c r="F101" s="13">
        <f t="shared" si="12"/>
        <v>0</v>
      </c>
      <c r="G101" s="19"/>
      <c r="H101" s="5">
        <f t="shared" si="9"/>
        <v>0</v>
      </c>
      <c r="I101" s="5">
        <f t="shared" si="8"/>
        <v>0</v>
      </c>
    </row>
    <row r="102" spans="1:9">
      <c r="A102">
        <v>92</v>
      </c>
      <c r="B102" s="12">
        <f t="shared" si="13"/>
        <v>2776</v>
      </c>
      <c r="C102" s="13">
        <f t="shared" si="10"/>
        <v>0</v>
      </c>
      <c r="D102" s="13">
        <f t="shared" si="11"/>
        <v>0</v>
      </c>
      <c r="E102" s="13">
        <f t="shared" si="7"/>
        <v>0</v>
      </c>
      <c r="F102" s="13">
        <f t="shared" si="12"/>
        <v>0</v>
      </c>
      <c r="G102" s="19"/>
      <c r="H102" s="5">
        <f t="shared" si="9"/>
        <v>0</v>
      </c>
      <c r="I102" s="5">
        <f t="shared" si="8"/>
        <v>0</v>
      </c>
    </row>
    <row r="103" spans="1:9">
      <c r="A103">
        <v>93</v>
      </c>
      <c r="B103" s="12">
        <f t="shared" si="13"/>
        <v>2806.5</v>
      </c>
      <c r="C103" s="13">
        <f t="shared" si="10"/>
        <v>0</v>
      </c>
      <c r="D103" s="13">
        <f t="shared" si="11"/>
        <v>0</v>
      </c>
      <c r="E103" s="13">
        <f t="shared" si="7"/>
        <v>0</v>
      </c>
      <c r="F103" s="13">
        <f t="shared" si="12"/>
        <v>0</v>
      </c>
      <c r="G103" s="19"/>
      <c r="H103" s="5">
        <f t="shared" si="9"/>
        <v>0</v>
      </c>
      <c r="I103" s="5">
        <f t="shared" si="8"/>
        <v>0</v>
      </c>
    </row>
    <row r="104" spans="1:9">
      <c r="A104">
        <v>94</v>
      </c>
      <c r="B104" s="12">
        <f t="shared" si="13"/>
        <v>2837</v>
      </c>
      <c r="C104" s="13">
        <f t="shared" si="10"/>
        <v>0</v>
      </c>
      <c r="D104" s="13">
        <f t="shared" si="11"/>
        <v>0</v>
      </c>
      <c r="E104" s="13">
        <f t="shared" si="7"/>
        <v>0</v>
      </c>
      <c r="F104" s="13">
        <f t="shared" si="12"/>
        <v>0</v>
      </c>
      <c r="G104" s="19"/>
      <c r="H104" s="5">
        <f t="shared" si="9"/>
        <v>0</v>
      </c>
      <c r="I104" s="5">
        <f t="shared" si="8"/>
        <v>0</v>
      </c>
    </row>
    <row r="105" spans="1:9">
      <c r="A105">
        <v>95</v>
      </c>
      <c r="B105" s="12">
        <f t="shared" si="13"/>
        <v>2867.5</v>
      </c>
      <c r="C105" s="13">
        <f t="shared" si="10"/>
        <v>0</v>
      </c>
      <c r="D105" s="13">
        <f t="shared" si="11"/>
        <v>0</v>
      </c>
      <c r="E105" s="13">
        <f t="shared" si="7"/>
        <v>0</v>
      </c>
      <c r="F105" s="13">
        <f t="shared" si="12"/>
        <v>0</v>
      </c>
      <c r="G105" s="19"/>
      <c r="H105" s="5">
        <f t="shared" si="9"/>
        <v>0</v>
      </c>
      <c r="I105" s="5">
        <f t="shared" si="8"/>
        <v>0</v>
      </c>
    </row>
    <row r="106" spans="1:9">
      <c r="A106">
        <v>96</v>
      </c>
      <c r="B106" s="12">
        <f t="shared" si="13"/>
        <v>2898</v>
      </c>
      <c r="C106" s="13">
        <f t="shared" si="10"/>
        <v>0</v>
      </c>
      <c r="D106" s="13">
        <f t="shared" si="11"/>
        <v>0</v>
      </c>
      <c r="E106" s="13">
        <f t="shared" si="7"/>
        <v>0</v>
      </c>
      <c r="F106" s="13">
        <f t="shared" si="12"/>
        <v>0</v>
      </c>
      <c r="G106" s="19"/>
      <c r="H106" s="5">
        <f t="shared" si="9"/>
        <v>0</v>
      </c>
      <c r="I106" s="5">
        <f t="shared" si="8"/>
        <v>0</v>
      </c>
    </row>
    <row r="107" spans="1:9">
      <c r="A107">
        <v>97</v>
      </c>
      <c r="B107" s="12">
        <f t="shared" si="13"/>
        <v>2928.5</v>
      </c>
      <c r="C107" s="13">
        <f t="shared" si="10"/>
        <v>0</v>
      </c>
      <c r="D107" s="13">
        <f t="shared" si="11"/>
        <v>0</v>
      </c>
      <c r="E107" s="13">
        <f t="shared" si="7"/>
        <v>0</v>
      </c>
      <c r="F107" s="13">
        <f t="shared" si="12"/>
        <v>0</v>
      </c>
      <c r="G107" s="19"/>
      <c r="H107" s="5">
        <f t="shared" si="9"/>
        <v>0</v>
      </c>
      <c r="I107" s="5">
        <f t="shared" si="8"/>
        <v>0</v>
      </c>
    </row>
    <row r="108" spans="1:9">
      <c r="A108">
        <v>98</v>
      </c>
      <c r="B108" s="12">
        <f t="shared" si="13"/>
        <v>2959</v>
      </c>
      <c r="C108" s="13">
        <f t="shared" si="10"/>
        <v>0</v>
      </c>
      <c r="D108" s="13">
        <f t="shared" si="11"/>
        <v>0</v>
      </c>
      <c r="E108" s="13">
        <f t="shared" si="7"/>
        <v>0</v>
      </c>
      <c r="F108" s="13">
        <f t="shared" si="12"/>
        <v>0</v>
      </c>
      <c r="G108" s="19"/>
      <c r="H108" s="5">
        <f t="shared" si="9"/>
        <v>0</v>
      </c>
      <c r="I108" s="5">
        <f t="shared" si="8"/>
        <v>0</v>
      </c>
    </row>
    <row r="109" spans="1:9">
      <c r="A109">
        <v>99</v>
      </c>
      <c r="B109" s="12">
        <f t="shared" si="13"/>
        <v>2989.5</v>
      </c>
      <c r="C109" s="13">
        <f t="shared" si="10"/>
        <v>0</v>
      </c>
      <c r="D109" s="13">
        <f t="shared" si="11"/>
        <v>0</v>
      </c>
      <c r="E109" s="13">
        <f t="shared" si="7"/>
        <v>0</v>
      </c>
      <c r="F109" s="13">
        <f t="shared" si="12"/>
        <v>0</v>
      </c>
      <c r="G109" s="19"/>
      <c r="H109" s="5">
        <f t="shared" si="9"/>
        <v>0</v>
      </c>
      <c r="I109" s="5">
        <f t="shared" si="8"/>
        <v>0</v>
      </c>
    </row>
    <row r="110" spans="1:9">
      <c r="A110">
        <v>100</v>
      </c>
      <c r="B110" s="12">
        <f t="shared" si="13"/>
        <v>3020</v>
      </c>
      <c r="C110" s="13">
        <f t="shared" si="10"/>
        <v>0</v>
      </c>
      <c r="D110" s="13">
        <f t="shared" si="11"/>
        <v>0</v>
      </c>
      <c r="E110" s="13">
        <f t="shared" si="7"/>
        <v>0</v>
      </c>
      <c r="F110" s="13">
        <f t="shared" si="12"/>
        <v>0</v>
      </c>
      <c r="G110" s="19"/>
      <c r="H110" s="5">
        <f t="shared" si="9"/>
        <v>0</v>
      </c>
      <c r="I110" s="5">
        <f t="shared" si="8"/>
        <v>0</v>
      </c>
    </row>
    <row r="111" spans="1:9">
      <c r="A111">
        <v>101</v>
      </c>
      <c r="B111" s="12">
        <f t="shared" si="13"/>
        <v>3050.5</v>
      </c>
      <c r="C111" s="13">
        <f t="shared" si="10"/>
        <v>0</v>
      </c>
      <c r="D111" s="13">
        <f t="shared" si="11"/>
        <v>0</v>
      </c>
      <c r="E111" s="13">
        <f t="shared" si="7"/>
        <v>0</v>
      </c>
      <c r="F111" s="13">
        <f t="shared" si="12"/>
        <v>0</v>
      </c>
      <c r="G111" s="19"/>
      <c r="H111" s="5">
        <f t="shared" si="9"/>
        <v>0</v>
      </c>
      <c r="I111" s="5">
        <f t="shared" si="8"/>
        <v>0</v>
      </c>
    </row>
    <row r="112" spans="1:9">
      <c r="A112">
        <v>102</v>
      </c>
      <c r="B112" s="12">
        <f t="shared" si="13"/>
        <v>3081</v>
      </c>
      <c r="C112" s="13">
        <f t="shared" si="10"/>
        <v>0</v>
      </c>
      <c r="D112" s="13">
        <f t="shared" si="11"/>
        <v>0</v>
      </c>
      <c r="E112" s="13">
        <f t="shared" si="7"/>
        <v>0</v>
      </c>
      <c r="F112" s="13">
        <f t="shared" si="12"/>
        <v>0</v>
      </c>
      <c r="G112" s="19"/>
      <c r="H112" s="5">
        <f t="shared" si="9"/>
        <v>0</v>
      </c>
      <c r="I112" s="5">
        <f t="shared" si="8"/>
        <v>0</v>
      </c>
    </row>
    <row r="113" spans="1:9">
      <c r="A113">
        <v>103</v>
      </c>
      <c r="B113" s="12">
        <f t="shared" si="13"/>
        <v>3111.5</v>
      </c>
      <c r="C113" s="13">
        <f t="shared" si="10"/>
        <v>0</v>
      </c>
      <c r="D113" s="13">
        <f t="shared" si="11"/>
        <v>0</v>
      </c>
      <c r="E113" s="13">
        <f t="shared" si="7"/>
        <v>0</v>
      </c>
      <c r="F113" s="13">
        <f t="shared" si="12"/>
        <v>0</v>
      </c>
      <c r="G113" s="19"/>
      <c r="H113" s="5">
        <f t="shared" si="9"/>
        <v>0</v>
      </c>
      <c r="I113" s="5">
        <f t="shared" si="8"/>
        <v>0</v>
      </c>
    </row>
    <row r="114" spans="1:9">
      <c r="A114">
        <v>104</v>
      </c>
      <c r="B114" s="12">
        <f t="shared" si="13"/>
        <v>3142</v>
      </c>
      <c r="C114" s="13">
        <f t="shared" si="10"/>
        <v>0</v>
      </c>
      <c r="D114" s="13">
        <f t="shared" si="11"/>
        <v>0</v>
      </c>
      <c r="E114" s="13">
        <f t="shared" si="7"/>
        <v>0</v>
      </c>
      <c r="F114" s="13">
        <f t="shared" si="12"/>
        <v>0</v>
      </c>
      <c r="G114" s="19"/>
      <c r="H114" s="5">
        <f t="shared" si="9"/>
        <v>0</v>
      </c>
      <c r="I114" s="5">
        <f t="shared" si="8"/>
        <v>0</v>
      </c>
    </row>
    <row r="115" spans="1:9">
      <c r="A115">
        <v>105</v>
      </c>
      <c r="B115" s="12">
        <f t="shared" si="13"/>
        <v>3172.5</v>
      </c>
      <c r="C115" s="13">
        <f t="shared" si="10"/>
        <v>0</v>
      </c>
      <c r="D115" s="13">
        <f t="shared" si="11"/>
        <v>0</v>
      </c>
      <c r="E115" s="13">
        <f t="shared" si="7"/>
        <v>0</v>
      </c>
      <c r="F115" s="13">
        <f t="shared" si="12"/>
        <v>0</v>
      </c>
      <c r="G115" s="19"/>
      <c r="H115" s="5">
        <f t="shared" si="9"/>
        <v>0</v>
      </c>
      <c r="I115" s="5">
        <f t="shared" si="8"/>
        <v>0</v>
      </c>
    </row>
    <row r="116" spans="1:9">
      <c r="A116">
        <v>106</v>
      </c>
      <c r="B116" s="12">
        <f t="shared" si="13"/>
        <v>3203</v>
      </c>
      <c r="C116" s="13">
        <f t="shared" si="10"/>
        <v>0</v>
      </c>
      <c r="D116" s="13">
        <f t="shared" si="11"/>
        <v>0</v>
      </c>
      <c r="E116" s="13">
        <f t="shared" si="7"/>
        <v>0</v>
      </c>
      <c r="F116" s="13">
        <f t="shared" si="12"/>
        <v>0</v>
      </c>
      <c r="G116" s="19"/>
      <c r="H116" s="5">
        <f t="shared" si="9"/>
        <v>0</v>
      </c>
      <c r="I116" s="5">
        <f t="shared" si="8"/>
        <v>0</v>
      </c>
    </row>
    <row r="117" spans="1:9">
      <c r="A117">
        <v>107</v>
      </c>
      <c r="B117" s="12">
        <f t="shared" si="13"/>
        <v>3233.5</v>
      </c>
      <c r="C117" s="13">
        <f t="shared" si="10"/>
        <v>0</v>
      </c>
      <c r="D117" s="13">
        <f t="shared" si="11"/>
        <v>0</v>
      </c>
      <c r="E117" s="13">
        <f t="shared" si="7"/>
        <v>0</v>
      </c>
      <c r="F117" s="13">
        <f t="shared" si="12"/>
        <v>0</v>
      </c>
      <c r="G117" s="19"/>
      <c r="H117" s="5">
        <f t="shared" si="9"/>
        <v>0</v>
      </c>
      <c r="I117" s="5">
        <f t="shared" si="8"/>
        <v>0</v>
      </c>
    </row>
    <row r="118" spans="1:9">
      <c r="A118">
        <v>108</v>
      </c>
      <c r="B118" s="12">
        <f t="shared" si="13"/>
        <v>3264</v>
      </c>
      <c r="C118" s="13">
        <f t="shared" si="10"/>
        <v>0</v>
      </c>
      <c r="D118" s="13">
        <f t="shared" si="11"/>
        <v>0</v>
      </c>
      <c r="E118" s="13">
        <f t="shared" si="7"/>
        <v>0</v>
      </c>
      <c r="F118" s="13">
        <f t="shared" si="12"/>
        <v>0</v>
      </c>
      <c r="G118" s="19"/>
      <c r="H118" s="5">
        <f t="shared" si="9"/>
        <v>0</v>
      </c>
      <c r="I118" s="5">
        <f t="shared" si="8"/>
        <v>0</v>
      </c>
    </row>
    <row r="119" spans="1:9">
      <c r="A119">
        <v>109</v>
      </c>
      <c r="B119" s="12">
        <f t="shared" si="13"/>
        <v>3294.5</v>
      </c>
      <c r="C119" s="13">
        <f t="shared" si="10"/>
        <v>0</v>
      </c>
      <c r="D119" s="13">
        <f t="shared" si="11"/>
        <v>0</v>
      </c>
      <c r="E119" s="13">
        <f t="shared" si="7"/>
        <v>0</v>
      </c>
      <c r="F119" s="13">
        <f t="shared" si="12"/>
        <v>0</v>
      </c>
      <c r="G119" s="19"/>
      <c r="H119" s="5">
        <f t="shared" si="9"/>
        <v>0</v>
      </c>
      <c r="I119" s="5">
        <f t="shared" si="8"/>
        <v>0</v>
      </c>
    </row>
    <row r="120" spans="1:9">
      <c r="A120">
        <v>110</v>
      </c>
      <c r="B120" s="12">
        <f t="shared" si="13"/>
        <v>3325</v>
      </c>
      <c r="C120" s="13">
        <f t="shared" si="10"/>
        <v>0</v>
      </c>
      <c r="D120" s="13">
        <f t="shared" si="11"/>
        <v>0</v>
      </c>
      <c r="E120" s="13">
        <f t="shared" si="7"/>
        <v>0</v>
      </c>
      <c r="F120" s="13">
        <f t="shared" si="12"/>
        <v>0</v>
      </c>
      <c r="G120" s="19"/>
      <c r="H120" s="5">
        <f t="shared" si="9"/>
        <v>0</v>
      </c>
      <c r="I120" s="5">
        <f t="shared" si="8"/>
        <v>0</v>
      </c>
    </row>
    <row r="121" spans="1:9">
      <c r="A121">
        <v>111</v>
      </c>
      <c r="B121" s="12">
        <f t="shared" si="13"/>
        <v>3355.5</v>
      </c>
      <c r="C121" s="13">
        <f t="shared" si="10"/>
        <v>0</v>
      </c>
      <c r="D121" s="13">
        <f t="shared" si="11"/>
        <v>0</v>
      </c>
      <c r="E121" s="13">
        <f t="shared" si="7"/>
        <v>0</v>
      </c>
      <c r="F121" s="13">
        <f t="shared" si="12"/>
        <v>0</v>
      </c>
      <c r="G121" s="19"/>
      <c r="H121" s="5">
        <f t="shared" si="9"/>
        <v>0</v>
      </c>
      <c r="I121" s="5">
        <f t="shared" si="8"/>
        <v>0</v>
      </c>
    </row>
    <row r="122" spans="1:9">
      <c r="A122">
        <v>112</v>
      </c>
      <c r="B122" s="12">
        <f t="shared" si="13"/>
        <v>3386</v>
      </c>
      <c r="C122" s="13">
        <f t="shared" si="10"/>
        <v>0</v>
      </c>
      <c r="D122" s="13">
        <f t="shared" si="11"/>
        <v>0</v>
      </c>
      <c r="E122" s="13">
        <f t="shared" si="7"/>
        <v>0</v>
      </c>
      <c r="F122" s="13">
        <f t="shared" si="12"/>
        <v>0</v>
      </c>
      <c r="G122" s="19"/>
      <c r="H122" s="5">
        <f t="shared" si="9"/>
        <v>0</v>
      </c>
      <c r="I122" s="5">
        <f t="shared" si="8"/>
        <v>0</v>
      </c>
    </row>
    <row r="123" spans="1:9">
      <c r="A123">
        <v>113</v>
      </c>
      <c r="B123" s="12">
        <f t="shared" si="13"/>
        <v>3416.5</v>
      </c>
      <c r="C123" s="13">
        <f t="shared" si="10"/>
        <v>0</v>
      </c>
      <c r="D123" s="13">
        <f t="shared" si="11"/>
        <v>0</v>
      </c>
      <c r="E123" s="13">
        <f t="shared" si="7"/>
        <v>0</v>
      </c>
      <c r="F123" s="13">
        <f t="shared" si="12"/>
        <v>0</v>
      </c>
      <c r="G123" s="19"/>
      <c r="H123" s="5">
        <f t="shared" si="9"/>
        <v>0</v>
      </c>
      <c r="I123" s="5">
        <f t="shared" si="8"/>
        <v>0</v>
      </c>
    </row>
    <row r="124" spans="1:9">
      <c r="A124">
        <v>114</v>
      </c>
      <c r="B124" s="12">
        <f t="shared" si="13"/>
        <v>3447</v>
      </c>
      <c r="C124" s="13">
        <f t="shared" si="10"/>
        <v>0</v>
      </c>
      <c r="D124" s="13">
        <f t="shared" si="11"/>
        <v>0</v>
      </c>
      <c r="E124" s="13">
        <f t="shared" si="7"/>
        <v>0</v>
      </c>
      <c r="F124" s="13">
        <f t="shared" si="12"/>
        <v>0</v>
      </c>
      <c r="G124" s="19"/>
      <c r="H124" s="5">
        <f t="shared" si="9"/>
        <v>0</v>
      </c>
      <c r="I124" s="5">
        <f t="shared" si="8"/>
        <v>0</v>
      </c>
    </row>
    <row r="125" spans="1:9">
      <c r="A125">
        <v>115</v>
      </c>
      <c r="B125" s="12">
        <f t="shared" si="13"/>
        <v>3477.5</v>
      </c>
      <c r="C125" s="13">
        <f t="shared" si="10"/>
        <v>0</v>
      </c>
      <c r="D125" s="13">
        <f t="shared" si="11"/>
        <v>0</v>
      </c>
      <c r="E125" s="13">
        <f t="shared" si="7"/>
        <v>0</v>
      </c>
      <c r="F125" s="13">
        <f t="shared" si="12"/>
        <v>0</v>
      </c>
      <c r="G125" s="19"/>
      <c r="H125" s="5">
        <f t="shared" si="9"/>
        <v>0</v>
      </c>
      <c r="I125" s="5">
        <f t="shared" si="8"/>
        <v>0</v>
      </c>
    </row>
    <row r="126" spans="1:9">
      <c r="A126">
        <v>116</v>
      </c>
      <c r="B126" s="12">
        <f t="shared" si="13"/>
        <v>3508</v>
      </c>
      <c r="C126" s="13">
        <f t="shared" si="10"/>
        <v>0</v>
      </c>
      <c r="D126" s="13">
        <f t="shared" si="11"/>
        <v>0</v>
      </c>
      <c r="E126" s="13">
        <f t="shared" si="7"/>
        <v>0</v>
      </c>
      <c r="F126" s="13">
        <f t="shared" si="12"/>
        <v>0</v>
      </c>
      <c r="G126" s="19"/>
      <c r="H126" s="5">
        <f t="shared" si="9"/>
        <v>0</v>
      </c>
      <c r="I126" s="5">
        <f t="shared" si="8"/>
        <v>0</v>
      </c>
    </row>
    <row r="127" spans="1:9">
      <c r="A127">
        <v>117</v>
      </c>
      <c r="B127" s="12">
        <f t="shared" si="13"/>
        <v>3538.5</v>
      </c>
      <c r="C127" s="13">
        <f t="shared" si="10"/>
        <v>0</v>
      </c>
      <c r="D127" s="13">
        <f t="shared" si="11"/>
        <v>0</v>
      </c>
      <c r="E127" s="13">
        <f t="shared" si="7"/>
        <v>0</v>
      </c>
      <c r="F127" s="13">
        <f t="shared" si="12"/>
        <v>0</v>
      </c>
      <c r="G127" s="19"/>
      <c r="H127" s="5">
        <f t="shared" si="9"/>
        <v>0</v>
      </c>
      <c r="I127" s="5">
        <f t="shared" si="8"/>
        <v>0</v>
      </c>
    </row>
    <row r="128" spans="1:9">
      <c r="A128">
        <v>118</v>
      </c>
      <c r="B128" s="12">
        <f t="shared" si="13"/>
        <v>3569</v>
      </c>
      <c r="C128" s="13">
        <f t="shared" si="10"/>
        <v>0</v>
      </c>
      <c r="D128" s="13">
        <f t="shared" si="11"/>
        <v>0</v>
      </c>
      <c r="E128" s="13">
        <f t="shared" si="7"/>
        <v>0</v>
      </c>
      <c r="F128" s="13">
        <f t="shared" si="12"/>
        <v>0</v>
      </c>
      <c r="G128" s="19"/>
      <c r="H128" s="5">
        <f t="shared" si="9"/>
        <v>0</v>
      </c>
      <c r="I128" s="5">
        <f t="shared" si="8"/>
        <v>0</v>
      </c>
    </row>
    <row r="129" spans="1:9">
      <c r="A129">
        <v>119</v>
      </c>
      <c r="B129" s="12">
        <f t="shared" si="13"/>
        <v>3599.5</v>
      </c>
      <c r="C129" s="13">
        <f t="shared" si="10"/>
        <v>0</v>
      </c>
      <c r="D129" s="13">
        <f t="shared" si="11"/>
        <v>0</v>
      </c>
      <c r="E129" s="13">
        <f t="shared" si="7"/>
        <v>0</v>
      </c>
      <c r="F129" s="13">
        <f t="shared" si="12"/>
        <v>0</v>
      </c>
      <c r="G129" s="19"/>
      <c r="H129" s="5">
        <f t="shared" si="9"/>
        <v>0</v>
      </c>
      <c r="I129" s="5">
        <f t="shared" si="8"/>
        <v>0</v>
      </c>
    </row>
    <row r="130" spans="1:9">
      <c r="A130">
        <v>120</v>
      </c>
      <c r="B130" s="12">
        <f t="shared" si="13"/>
        <v>3630</v>
      </c>
      <c r="C130" s="13">
        <f t="shared" si="10"/>
        <v>0</v>
      </c>
      <c r="D130" s="13">
        <f t="shared" si="11"/>
        <v>0</v>
      </c>
      <c r="E130" s="13">
        <f t="shared" si="7"/>
        <v>0</v>
      </c>
      <c r="F130" s="13">
        <f t="shared" si="12"/>
        <v>0</v>
      </c>
      <c r="G130" s="19"/>
      <c r="H130" s="5">
        <f t="shared" si="9"/>
        <v>0</v>
      </c>
      <c r="I130" s="5">
        <f t="shared" si="8"/>
        <v>0</v>
      </c>
    </row>
    <row r="131" spans="1:9">
      <c r="A131">
        <v>121</v>
      </c>
      <c r="B131" s="12">
        <f t="shared" si="13"/>
        <v>3660.5</v>
      </c>
      <c r="C131" s="13">
        <f t="shared" si="10"/>
        <v>0</v>
      </c>
      <c r="D131" s="13">
        <f t="shared" si="11"/>
        <v>0</v>
      </c>
      <c r="E131" s="13">
        <f t="shared" si="7"/>
        <v>0</v>
      </c>
      <c r="F131" s="13">
        <f t="shared" si="12"/>
        <v>0</v>
      </c>
      <c r="G131" s="19"/>
      <c r="H131" s="5">
        <f t="shared" si="9"/>
        <v>0</v>
      </c>
      <c r="I131" s="5">
        <f t="shared" si="8"/>
        <v>0</v>
      </c>
    </row>
    <row r="132" spans="1:9">
      <c r="A132">
        <v>122</v>
      </c>
      <c r="B132" s="12">
        <f t="shared" si="13"/>
        <v>3691</v>
      </c>
      <c r="C132" s="13">
        <f t="shared" si="10"/>
        <v>0</v>
      </c>
      <c r="D132" s="13">
        <f t="shared" si="11"/>
        <v>0</v>
      </c>
      <c r="E132" s="13">
        <f t="shared" si="7"/>
        <v>0</v>
      </c>
      <c r="F132" s="13">
        <f t="shared" si="12"/>
        <v>0</v>
      </c>
      <c r="G132" s="19"/>
      <c r="H132" s="5">
        <f t="shared" si="9"/>
        <v>0</v>
      </c>
      <c r="I132" s="5">
        <f t="shared" si="8"/>
        <v>0</v>
      </c>
    </row>
    <row r="133" spans="1:9">
      <c r="A133">
        <v>123</v>
      </c>
      <c r="B133" s="12">
        <f t="shared" si="13"/>
        <v>3721.5</v>
      </c>
      <c r="C133" s="13">
        <f t="shared" si="10"/>
        <v>0</v>
      </c>
      <c r="D133" s="13">
        <f t="shared" si="11"/>
        <v>0</v>
      </c>
      <c r="E133" s="13">
        <f t="shared" si="7"/>
        <v>0</v>
      </c>
      <c r="F133" s="13">
        <f t="shared" si="12"/>
        <v>0</v>
      </c>
      <c r="G133" s="19"/>
      <c r="H133" s="5">
        <f t="shared" si="9"/>
        <v>0</v>
      </c>
      <c r="I133" s="5">
        <f t="shared" si="8"/>
        <v>0</v>
      </c>
    </row>
    <row r="134" spans="1:9">
      <c r="A134">
        <v>124</v>
      </c>
      <c r="B134" s="12">
        <f t="shared" si="13"/>
        <v>3752</v>
      </c>
      <c r="C134" s="13">
        <f t="shared" si="10"/>
        <v>0</v>
      </c>
      <c r="D134" s="13">
        <f t="shared" si="11"/>
        <v>0</v>
      </c>
      <c r="E134" s="13">
        <f t="shared" si="7"/>
        <v>0</v>
      </c>
      <c r="F134" s="13">
        <f t="shared" si="12"/>
        <v>0</v>
      </c>
      <c r="G134" s="19"/>
      <c r="H134" s="5">
        <f t="shared" si="9"/>
        <v>0</v>
      </c>
      <c r="I134" s="5">
        <f t="shared" si="8"/>
        <v>0</v>
      </c>
    </row>
    <row r="135" spans="1:9">
      <c r="A135">
        <v>125</v>
      </c>
      <c r="B135" s="12">
        <f t="shared" si="13"/>
        <v>3782.5</v>
      </c>
      <c r="C135" s="13">
        <f t="shared" si="10"/>
        <v>0</v>
      </c>
      <c r="D135" s="13">
        <f t="shared" si="11"/>
        <v>0</v>
      </c>
      <c r="E135" s="13">
        <f t="shared" si="7"/>
        <v>0</v>
      </c>
      <c r="F135" s="13">
        <f t="shared" si="12"/>
        <v>0</v>
      </c>
      <c r="G135" s="19"/>
      <c r="H135" s="5">
        <f t="shared" si="9"/>
        <v>0</v>
      </c>
      <c r="I135" s="5">
        <f t="shared" si="8"/>
        <v>0</v>
      </c>
    </row>
    <row r="136" spans="1:9">
      <c r="A136">
        <v>126</v>
      </c>
      <c r="B136" s="12">
        <f t="shared" si="13"/>
        <v>3813</v>
      </c>
      <c r="C136" s="13">
        <f t="shared" si="10"/>
        <v>0</v>
      </c>
      <c r="D136" s="13">
        <f t="shared" si="11"/>
        <v>0</v>
      </c>
      <c r="E136" s="13">
        <f t="shared" si="7"/>
        <v>0</v>
      </c>
      <c r="F136" s="13">
        <f t="shared" si="12"/>
        <v>0</v>
      </c>
      <c r="G136" s="19"/>
      <c r="H136" s="5">
        <f t="shared" si="9"/>
        <v>0</v>
      </c>
      <c r="I136" s="5">
        <f t="shared" si="8"/>
        <v>0</v>
      </c>
    </row>
    <row r="137" spans="1:9">
      <c r="A137">
        <v>127</v>
      </c>
      <c r="B137" s="12">
        <f t="shared" si="13"/>
        <v>3843.5</v>
      </c>
      <c r="C137" s="13">
        <f t="shared" si="10"/>
        <v>0</v>
      </c>
      <c r="D137" s="13">
        <f t="shared" si="11"/>
        <v>0</v>
      </c>
      <c r="E137" s="13">
        <f t="shared" si="7"/>
        <v>0</v>
      </c>
      <c r="F137" s="13">
        <f t="shared" si="12"/>
        <v>0</v>
      </c>
      <c r="G137" s="19"/>
      <c r="H137" s="5">
        <f t="shared" si="9"/>
        <v>0</v>
      </c>
      <c r="I137" s="5">
        <f t="shared" si="8"/>
        <v>0</v>
      </c>
    </row>
    <row r="138" spans="1:9">
      <c r="A138">
        <v>128</v>
      </c>
      <c r="B138" s="12">
        <f t="shared" si="13"/>
        <v>3874</v>
      </c>
      <c r="C138" s="13">
        <f t="shared" si="10"/>
        <v>0</v>
      </c>
      <c r="D138" s="13">
        <f t="shared" si="11"/>
        <v>0</v>
      </c>
      <c r="E138" s="13">
        <f t="shared" si="7"/>
        <v>0</v>
      </c>
      <c r="F138" s="13">
        <f t="shared" si="12"/>
        <v>0</v>
      </c>
      <c r="G138" s="19"/>
      <c r="H138" s="5">
        <f t="shared" si="9"/>
        <v>0</v>
      </c>
      <c r="I138" s="5">
        <f t="shared" si="8"/>
        <v>0</v>
      </c>
    </row>
    <row r="139" spans="1:9">
      <c r="A139">
        <v>129</v>
      </c>
      <c r="B139" s="12">
        <f t="shared" si="13"/>
        <v>3904.5</v>
      </c>
      <c r="C139" s="13">
        <f t="shared" si="10"/>
        <v>0</v>
      </c>
      <c r="D139" s="13">
        <f t="shared" si="11"/>
        <v>0</v>
      </c>
      <c r="E139" s="13">
        <f t="shared" ref="E139:E202" si="14">+$B$7-D139</f>
        <v>0</v>
      </c>
      <c r="F139" s="13">
        <f t="shared" si="12"/>
        <v>0</v>
      </c>
      <c r="G139" s="19"/>
      <c r="H139" s="5">
        <f t="shared" si="9"/>
        <v>0</v>
      </c>
      <c r="I139" s="5">
        <f t="shared" ref="I139:I202" si="15">+H139-F139</f>
        <v>0</v>
      </c>
    </row>
    <row r="140" spans="1:9">
      <c r="A140">
        <v>130</v>
      </c>
      <c r="B140" s="12">
        <f t="shared" si="13"/>
        <v>3935</v>
      </c>
      <c r="C140" s="13">
        <f t="shared" si="10"/>
        <v>0</v>
      </c>
      <c r="D140" s="13">
        <f t="shared" si="11"/>
        <v>0</v>
      </c>
      <c r="E140" s="13">
        <f t="shared" si="14"/>
        <v>0</v>
      </c>
      <c r="F140" s="13">
        <f t="shared" si="12"/>
        <v>0</v>
      </c>
      <c r="G140" s="19"/>
      <c r="H140" s="5">
        <f t="shared" ref="H140:H203" si="16">FV($B$4/12,A140-A139,0,-H139,)</f>
        <v>0</v>
      </c>
      <c r="I140" s="5">
        <f t="shared" si="15"/>
        <v>0</v>
      </c>
    </row>
    <row r="141" spans="1:9">
      <c r="A141">
        <v>131</v>
      </c>
      <c r="B141" s="12">
        <f t="shared" si="13"/>
        <v>3965.5</v>
      </c>
      <c r="C141" s="13">
        <f t="shared" ref="C141:C204" si="17">+F140</f>
        <v>0</v>
      </c>
      <c r="D141" s="13">
        <f t="shared" ref="D141:D204" si="18">+C141-F141</f>
        <v>0</v>
      </c>
      <c r="E141" s="13">
        <f t="shared" si="14"/>
        <v>0</v>
      </c>
      <c r="F141" s="13">
        <f t="shared" ref="F141:F204" si="19">-PV($B$6/12,($B$8*12)-A141,$B$7,0)</f>
        <v>0</v>
      </c>
      <c r="G141" s="19"/>
      <c r="H141" s="5">
        <f t="shared" si="16"/>
        <v>0</v>
      </c>
      <c r="I141" s="5">
        <f t="shared" si="15"/>
        <v>0</v>
      </c>
    </row>
    <row r="142" spans="1:9">
      <c r="A142">
        <v>132</v>
      </c>
      <c r="B142" s="12">
        <f t="shared" ref="B142:B205" si="20">+B141+30.5</f>
        <v>3996</v>
      </c>
      <c r="C142" s="13">
        <f t="shared" si="17"/>
        <v>0</v>
      </c>
      <c r="D142" s="13">
        <f t="shared" si="18"/>
        <v>0</v>
      </c>
      <c r="E142" s="13">
        <f t="shared" si="14"/>
        <v>0</v>
      </c>
      <c r="F142" s="13">
        <f t="shared" si="19"/>
        <v>0</v>
      </c>
      <c r="G142" s="19"/>
      <c r="H142" s="5">
        <f t="shared" si="16"/>
        <v>0</v>
      </c>
      <c r="I142" s="5">
        <f t="shared" si="15"/>
        <v>0</v>
      </c>
    </row>
    <row r="143" spans="1:9">
      <c r="A143">
        <v>133</v>
      </c>
      <c r="B143" s="12">
        <f t="shared" si="20"/>
        <v>4026.5</v>
      </c>
      <c r="C143" s="13">
        <f t="shared" si="17"/>
        <v>0</v>
      </c>
      <c r="D143" s="13">
        <f t="shared" si="18"/>
        <v>0</v>
      </c>
      <c r="E143" s="13">
        <f t="shared" si="14"/>
        <v>0</v>
      </c>
      <c r="F143" s="13">
        <f t="shared" si="19"/>
        <v>0</v>
      </c>
      <c r="G143" s="19"/>
      <c r="H143" s="5">
        <f t="shared" si="16"/>
        <v>0</v>
      </c>
      <c r="I143" s="5">
        <f t="shared" si="15"/>
        <v>0</v>
      </c>
    </row>
    <row r="144" spans="1:9">
      <c r="A144">
        <v>134</v>
      </c>
      <c r="B144" s="12">
        <f t="shared" si="20"/>
        <v>4057</v>
      </c>
      <c r="C144" s="13">
        <f t="shared" si="17"/>
        <v>0</v>
      </c>
      <c r="D144" s="13">
        <f t="shared" si="18"/>
        <v>0</v>
      </c>
      <c r="E144" s="13">
        <f t="shared" si="14"/>
        <v>0</v>
      </c>
      <c r="F144" s="13">
        <f t="shared" si="19"/>
        <v>0</v>
      </c>
      <c r="G144" s="19"/>
      <c r="H144" s="5">
        <f t="shared" si="16"/>
        <v>0</v>
      </c>
      <c r="I144" s="5">
        <f t="shared" si="15"/>
        <v>0</v>
      </c>
    </row>
    <row r="145" spans="1:9">
      <c r="A145">
        <v>135</v>
      </c>
      <c r="B145" s="12">
        <f t="shared" si="20"/>
        <v>4087.5</v>
      </c>
      <c r="C145" s="13">
        <f t="shared" si="17"/>
        <v>0</v>
      </c>
      <c r="D145" s="13">
        <f t="shared" si="18"/>
        <v>0</v>
      </c>
      <c r="E145" s="13">
        <f t="shared" si="14"/>
        <v>0</v>
      </c>
      <c r="F145" s="13">
        <f t="shared" si="19"/>
        <v>0</v>
      </c>
      <c r="G145" s="19"/>
      <c r="H145" s="5">
        <f t="shared" si="16"/>
        <v>0</v>
      </c>
      <c r="I145" s="5">
        <f t="shared" si="15"/>
        <v>0</v>
      </c>
    </row>
    <row r="146" spans="1:9">
      <c r="A146">
        <v>136</v>
      </c>
      <c r="B146" s="12">
        <f t="shared" si="20"/>
        <v>4118</v>
      </c>
      <c r="C146" s="13">
        <f t="shared" si="17"/>
        <v>0</v>
      </c>
      <c r="D146" s="13">
        <f t="shared" si="18"/>
        <v>0</v>
      </c>
      <c r="E146" s="13">
        <f t="shared" si="14"/>
        <v>0</v>
      </c>
      <c r="F146" s="13">
        <f t="shared" si="19"/>
        <v>0</v>
      </c>
      <c r="G146" s="19"/>
      <c r="H146" s="5">
        <f t="shared" si="16"/>
        <v>0</v>
      </c>
      <c r="I146" s="5">
        <f t="shared" si="15"/>
        <v>0</v>
      </c>
    </row>
    <row r="147" spans="1:9">
      <c r="A147">
        <v>137</v>
      </c>
      <c r="B147" s="12">
        <f t="shared" si="20"/>
        <v>4148.5</v>
      </c>
      <c r="C147" s="13">
        <f t="shared" si="17"/>
        <v>0</v>
      </c>
      <c r="D147" s="13">
        <f t="shared" si="18"/>
        <v>0</v>
      </c>
      <c r="E147" s="13">
        <f t="shared" si="14"/>
        <v>0</v>
      </c>
      <c r="F147" s="13">
        <f t="shared" si="19"/>
        <v>0</v>
      </c>
      <c r="G147" s="19"/>
      <c r="H147" s="5">
        <f t="shared" si="16"/>
        <v>0</v>
      </c>
      <c r="I147" s="5">
        <f t="shared" si="15"/>
        <v>0</v>
      </c>
    </row>
    <row r="148" spans="1:9">
      <c r="A148">
        <v>138</v>
      </c>
      <c r="B148" s="12">
        <f t="shared" si="20"/>
        <v>4179</v>
      </c>
      <c r="C148" s="13">
        <f t="shared" si="17"/>
        <v>0</v>
      </c>
      <c r="D148" s="13">
        <f t="shared" si="18"/>
        <v>0</v>
      </c>
      <c r="E148" s="13">
        <f t="shared" si="14"/>
        <v>0</v>
      </c>
      <c r="F148" s="13">
        <f t="shared" si="19"/>
        <v>0</v>
      </c>
      <c r="G148" s="19"/>
      <c r="H148" s="5">
        <f t="shared" si="16"/>
        <v>0</v>
      </c>
      <c r="I148" s="5">
        <f t="shared" si="15"/>
        <v>0</v>
      </c>
    </row>
    <row r="149" spans="1:9">
      <c r="A149">
        <v>139</v>
      </c>
      <c r="B149" s="12">
        <f t="shared" si="20"/>
        <v>4209.5</v>
      </c>
      <c r="C149" s="13">
        <f t="shared" si="17"/>
        <v>0</v>
      </c>
      <c r="D149" s="13">
        <f t="shared" si="18"/>
        <v>0</v>
      </c>
      <c r="E149" s="13">
        <f t="shared" si="14"/>
        <v>0</v>
      </c>
      <c r="F149" s="13">
        <f t="shared" si="19"/>
        <v>0</v>
      </c>
      <c r="G149" s="19"/>
      <c r="H149" s="5">
        <f t="shared" si="16"/>
        <v>0</v>
      </c>
      <c r="I149" s="5">
        <f t="shared" si="15"/>
        <v>0</v>
      </c>
    </row>
    <row r="150" spans="1:9">
      <c r="A150">
        <v>140</v>
      </c>
      <c r="B150" s="12">
        <f t="shared" si="20"/>
        <v>4240</v>
      </c>
      <c r="C150" s="13">
        <f t="shared" si="17"/>
        <v>0</v>
      </c>
      <c r="D150" s="13">
        <f t="shared" si="18"/>
        <v>0</v>
      </c>
      <c r="E150" s="13">
        <f t="shared" si="14"/>
        <v>0</v>
      </c>
      <c r="F150" s="13">
        <f t="shared" si="19"/>
        <v>0</v>
      </c>
      <c r="G150" s="19"/>
      <c r="H150" s="5">
        <f t="shared" si="16"/>
        <v>0</v>
      </c>
      <c r="I150" s="5">
        <f t="shared" si="15"/>
        <v>0</v>
      </c>
    </row>
    <row r="151" spans="1:9">
      <c r="A151">
        <v>141</v>
      </c>
      <c r="B151" s="12">
        <f t="shared" si="20"/>
        <v>4270.5</v>
      </c>
      <c r="C151" s="13">
        <f t="shared" si="17"/>
        <v>0</v>
      </c>
      <c r="D151" s="13">
        <f t="shared" si="18"/>
        <v>0</v>
      </c>
      <c r="E151" s="13">
        <f t="shared" si="14"/>
        <v>0</v>
      </c>
      <c r="F151" s="13">
        <f t="shared" si="19"/>
        <v>0</v>
      </c>
      <c r="G151" s="19"/>
      <c r="H151" s="5">
        <f t="shared" si="16"/>
        <v>0</v>
      </c>
      <c r="I151" s="5">
        <f t="shared" si="15"/>
        <v>0</v>
      </c>
    </row>
    <row r="152" spans="1:9">
      <c r="A152">
        <v>142</v>
      </c>
      <c r="B152" s="12">
        <f t="shared" si="20"/>
        <v>4301</v>
      </c>
      <c r="C152" s="13">
        <f t="shared" si="17"/>
        <v>0</v>
      </c>
      <c r="D152" s="13">
        <f t="shared" si="18"/>
        <v>0</v>
      </c>
      <c r="E152" s="13">
        <f t="shared" si="14"/>
        <v>0</v>
      </c>
      <c r="F152" s="13">
        <f t="shared" si="19"/>
        <v>0</v>
      </c>
      <c r="G152" s="19"/>
      <c r="H152" s="5">
        <f t="shared" si="16"/>
        <v>0</v>
      </c>
      <c r="I152" s="5">
        <f t="shared" si="15"/>
        <v>0</v>
      </c>
    </row>
    <row r="153" spans="1:9">
      <c r="A153">
        <v>143</v>
      </c>
      <c r="B153" s="12">
        <f t="shared" si="20"/>
        <v>4331.5</v>
      </c>
      <c r="C153" s="13">
        <f t="shared" si="17"/>
        <v>0</v>
      </c>
      <c r="D153" s="13">
        <f t="shared" si="18"/>
        <v>0</v>
      </c>
      <c r="E153" s="13">
        <f t="shared" si="14"/>
        <v>0</v>
      </c>
      <c r="F153" s="13">
        <f t="shared" si="19"/>
        <v>0</v>
      </c>
      <c r="G153" s="19"/>
      <c r="H153" s="5">
        <f t="shared" si="16"/>
        <v>0</v>
      </c>
      <c r="I153" s="5">
        <f t="shared" si="15"/>
        <v>0</v>
      </c>
    </row>
    <row r="154" spans="1:9">
      <c r="A154">
        <v>144</v>
      </c>
      <c r="B154" s="12">
        <f t="shared" si="20"/>
        <v>4362</v>
      </c>
      <c r="C154" s="13">
        <f t="shared" si="17"/>
        <v>0</v>
      </c>
      <c r="D154" s="13">
        <f t="shared" si="18"/>
        <v>0</v>
      </c>
      <c r="E154" s="13">
        <f t="shared" si="14"/>
        <v>0</v>
      </c>
      <c r="F154" s="13">
        <f t="shared" si="19"/>
        <v>0</v>
      </c>
      <c r="G154" s="19"/>
      <c r="H154" s="5">
        <f t="shared" si="16"/>
        <v>0</v>
      </c>
      <c r="I154" s="5">
        <f t="shared" si="15"/>
        <v>0</v>
      </c>
    </row>
    <row r="155" spans="1:9">
      <c r="A155">
        <v>145</v>
      </c>
      <c r="B155" s="12">
        <f t="shared" si="20"/>
        <v>4392.5</v>
      </c>
      <c r="C155" s="13">
        <f t="shared" si="17"/>
        <v>0</v>
      </c>
      <c r="D155" s="13">
        <f t="shared" si="18"/>
        <v>0</v>
      </c>
      <c r="E155" s="13">
        <f t="shared" si="14"/>
        <v>0</v>
      </c>
      <c r="F155" s="13">
        <f t="shared" si="19"/>
        <v>0</v>
      </c>
      <c r="G155" s="19"/>
      <c r="H155" s="5">
        <f t="shared" si="16"/>
        <v>0</v>
      </c>
      <c r="I155" s="5">
        <f t="shared" si="15"/>
        <v>0</v>
      </c>
    </row>
    <row r="156" spans="1:9">
      <c r="A156">
        <v>146</v>
      </c>
      <c r="B156" s="12">
        <f t="shared" si="20"/>
        <v>4423</v>
      </c>
      <c r="C156" s="13">
        <f t="shared" si="17"/>
        <v>0</v>
      </c>
      <c r="D156" s="13">
        <f t="shared" si="18"/>
        <v>0</v>
      </c>
      <c r="E156" s="13">
        <f t="shared" si="14"/>
        <v>0</v>
      </c>
      <c r="F156" s="13">
        <f t="shared" si="19"/>
        <v>0</v>
      </c>
      <c r="G156" s="19"/>
      <c r="H156" s="5">
        <f t="shared" si="16"/>
        <v>0</v>
      </c>
      <c r="I156" s="5">
        <f t="shared" si="15"/>
        <v>0</v>
      </c>
    </row>
    <row r="157" spans="1:9">
      <c r="A157">
        <v>147</v>
      </c>
      <c r="B157" s="12">
        <f t="shared" si="20"/>
        <v>4453.5</v>
      </c>
      <c r="C157" s="13">
        <f t="shared" si="17"/>
        <v>0</v>
      </c>
      <c r="D157" s="13">
        <f t="shared" si="18"/>
        <v>0</v>
      </c>
      <c r="E157" s="13">
        <f t="shared" si="14"/>
        <v>0</v>
      </c>
      <c r="F157" s="13">
        <f t="shared" si="19"/>
        <v>0</v>
      </c>
      <c r="G157" s="19"/>
      <c r="H157" s="5">
        <f t="shared" si="16"/>
        <v>0</v>
      </c>
      <c r="I157" s="5">
        <f t="shared" si="15"/>
        <v>0</v>
      </c>
    </row>
    <row r="158" spans="1:9">
      <c r="A158">
        <v>148</v>
      </c>
      <c r="B158" s="12">
        <f t="shared" si="20"/>
        <v>4484</v>
      </c>
      <c r="C158" s="13">
        <f t="shared" si="17"/>
        <v>0</v>
      </c>
      <c r="D158" s="13">
        <f t="shared" si="18"/>
        <v>0</v>
      </c>
      <c r="E158" s="13">
        <f t="shared" si="14"/>
        <v>0</v>
      </c>
      <c r="F158" s="13">
        <f t="shared" si="19"/>
        <v>0</v>
      </c>
      <c r="G158" s="19"/>
      <c r="H158" s="5">
        <f t="shared" si="16"/>
        <v>0</v>
      </c>
      <c r="I158" s="5">
        <f t="shared" si="15"/>
        <v>0</v>
      </c>
    </row>
    <row r="159" spans="1:9">
      <c r="A159">
        <v>149</v>
      </c>
      <c r="B159" s="12">
        <f t="shared" si="20"/>
        <v>4514.5</v>
      </c>
      <c r="C159" s="13">
        <f t="shared" si="17"/>
        <v>0</v>
      </c>
      <c r="D159" s="13">
        <f t="shared" si="18"/>
        <v>0</v>
      </c>
      <c r="E159" s="13">
        <f t="shared" si="14"/>
        <v>0</v>
      </c>
      <c r="F159" s="13">
        <f t="shared" si="19"/>
        <v>0</v>
      </c>
      <c r="G159" s="19"/>
      <c r="H159" s="5">
        <f t="shared" si="16"/>
        <v>0</v>
      </c>
      <c r="I159" s="5">
        <f t="shared" si="15"/>
        <v>0</v>
      </c>
    </row>
    <row r="160" spans="1:9">
      <c r="A160">
        <v>150</v>
      </c>
      <c r="B160" s="12">
        <f t="shared" si="20"/>
        <v>4545</v>
      </c>
      <c r="C160" s="13">
        <f t="shared" si="17"/>
        <v>0</v>
      </c>
      <c r="D160" s="13">
        <f t="shared" si="18"/>
        <v>0</v>
      </c>
      <c r="E160" s="13">
        <f t="shared" si="14"/>
        <v>0</v>
      </c>
      <c r="F160" s="13">
        <f t="shared" si="19"/>
        <v>0</v>
      </c>
      <c r="G160" s="19"/>
      <c r="H160" s="5">
        <f t="shared" si="16"/>
        <v>0</v>
      </c>
      <c r="I160" s="5">
        <f t="shared" si="15"/>
        <v>0</v>
      </c>
    </row>
    <row r="161" spans="1:9">
      <c r="A161">
        <v>151</v>
      </c>
      <c r="B161" s="12">
        <f t="shared" si="20"/>
        <v>4575.5</v>
      </c>
      <c r="C161" s="13">
        <f t="shared" si="17"/>
        <v>0</v>
      </c>
      <c r="D161" s="13">
        <f t="shared" si="18"/>
        <v>0</v>
      </c>
      <c r="E161" s="13">
        <f t="shared" si="14"/>
        <v>0</v>
      </c>
      <c r="F161" s="13">
        <f t="shared" si="19"/>
        <v>0</v>
      </c>
      <c r="G161" s="19"/>
      <c r="H161" s="5">
        <f t="shared" si="16"/>
        <v>0</v>
      </c>
      <c r="I161" s="5">
        <f t="shared" si="15"/>
        <v>0</v>
      </c>
    </row>
    <row r="162" spans="1:9">
      <c r="A162">
        <v>152</v>
      </c>
      <c r="B162" s="12">
        <f t="shared" si="20"/>
        <v>4606</v>
      </c>
      <c r="C162" s="13">
        <f t="shared" si="17"/>
        <v>0</v>
      </c>
      <c r="D162" s="13">
        <f t="shared" si="18"/>
        <v>0</v>
      </c>
      <c r="E162" s="13">
        <f t="shared" si="14"/>
        <v>0</v>
      </c>
      <c r="F162" s="13">
        <f t="shared" si="19"/>
        <v>0</v>
      </c>
      <c r="G162" s="19"/>
      <c r="H162" s="5">
        <f t="shared" si="16"/>
        <v>0</v>
      </c>
      <c r="I162" s="5">
        <f t="shared" si="15"/>
        <v>0</v>
      </c>
    </row>
    <row r="163" spans="1:9">
      <c r="A163">
        <v>153</v>
      </c>
      <c r="B163" s="12">
        <f t="shared" si="20"/>
        <v>4636.5</v>
      </c>
      <c r="C163" s="13">
        <f t="shared" si="17"/>
        <v>0</v>
      </c>
      <c r="D163" s="13">
        <f t="shared" si="18"/>
        <v>0</v>
      </c>
      <c r="E163" s="13">
        <f t="shared" si="14"/>
        <v>0</v>
      </c>
      <c r="F163" s="13">
        <f t="shared" si="19"/>
        <v>0</v>
      </c>
      <c r="G163" s="19"/>
      <c r="H163" s="5">
        <f t="shared" si="16"/>
        <v>0</v>
      </c>
      <c r="I163" s="5">
        <f t="shared" si="15"/>
        <v>0</v>
      </c>
    </row>
    <row r="164" spans="1:9">
      <c r="A164">
        <v>154</v>
      </c>
      <c r="B164" s="12">
        <f t="shared" si="20"/>
        <v>4667</v>
      </c>
      <c r="C164" s="13">
        <f t="shared" si="17"/>
        <v>0</v>
      </c>
      <c r="D164" s="13">
        <f t="shared" si="18"/>
        <v>0</v>
      </c>
      <c r="E164" s="13">
        <f t="shared" si="14"/>
        <v>0</v>
      </c>
      <c r="F164" s="13">
        <f t="shared" si="19"/>
        <v>0</v>
      </c>
      <c r="G164" s="19"/>
      <c r="H164" s="5">
        <f t="shared" si="16"/>
        <v>0</v>
      </c>
      <c r="I164" s="5">
        <f t="shared" si="15"/>
        <v>0</v>
      </c>
    </row>
    <row r="165" spans="1:9">
      <c r="A165">
        <v>155</v>
      </c>
      <c r="B165" s="12">
        <f t="shared" si="20"/>
        <v>4697.5</v>
      </c>
      <c r="C165" s="13">
        <f t="shared" si="17"/>
        <v>0</v>
      </c>
      <c r="D165" s="13">
        <f t="shared" si="18"/>
        <v>0</v>
      </c>
      <c r="E165" s="13">
        <f t="shared" si="14"/>
        <v>0</v>
      </c>
      <c r="F165" s="13">
        <f t="shared" si="19"/>
        <v>0</v>
      </c>
      <c r="G165" s="19"/>
      <c r="H165" s="5">
        <f t="shared" si="16"/>
        <v>0</v>
      </c>
      <c r="I165" s="5">
        <f t="shared" si="15"/>
        <v>0</v>
      </c>
    </row>
    <row r="166" spans="1:9">
      <c r="A166">
        <v>156</v>
      </c>
      <c r="B166" s="12">
        <f t="shared" si="20"/>
        <v>4728</v>
      </c>
      <c r="C166" s="13">
        <f t="shared" si="17"/>
        <v>0</v>
      </c>
      <c r="D166" s="13">
        <f t="shared" si="18"/>
        <v>0</v>
      </c>
      <c r="E166" s="13">
        <f t="shared" si="14"/>
        <v>0</v>
      </c>
      <c r="F166" s="13">
        <f t="shared" si="19"/>
        <v>0</v>
      </c>
      <c r="G166" s="19"/>
      <c r="H166" s="5">
        <f t="shared" si="16"/>
        <v>0</v>
      </c>
      <c r="I166" s="5">
        <f t="shared" si="15"/>
        <v>0</v>
      </c>
    </row>
    <row r="167" spans="1:9">
      <c r="A167">
        <v>157</v>
      </c>
      <c r="B167" s="12">
        <f t="shared" si="20"/>
        <v>4758.5</v>
      </c>
      <c r="C167" s="13">
        <f t="shared" si="17"/>
        <v>0</v>
      </c>
      <c r="D167" s="13">
        <f t="shared" si="18"/>
        <v>0</v>
      </c>
      <c r="E167" s="13">
        <f t="shared" si="14"/>
        <v>0</v>
      </c>
      <c r="F167" s="13">
        <f t="shared" si="19"/>
        <v>0</v>
      </c>
      <c r="G167" s="19"/>
      <c r="H167" s="5">
        <f t="shared" si="16"/>
        <v>0</v>
      </c>
      <c r="I167" s="5">
        <f t="shared" si="15"/>
        <v>0</v>
      </c>
    </row>
    <row r="168" spans="1:9">
      <c r="A168">
        <v>158</v>
      </c>
      <c r="B168" s="12">
        <f t="shared" si="20"/>
        <v>4789</v>
      </c>
      <c r="C168" s="13">
        <f t="shared" si="17"/>
        <v>0</v>
      </c>
      <c r="D168" s="13">
        <f t="shared" si="18"/>
        <v>0</v>
      </c>
      <c r="E168" s="13">
        <f t="shared" si="14"/>
        <v>0</v>
      </c>
      <c r="F168" s="13">
        <f t="shared" si="19"/>
        <v>0</v>
      </c>
      <c r="G168" s="19"/>
      <c r="H168" s="5">
        <f t="shared" si="16"/>
        <v>0</v>
      </c>
      <c r="I168" s="5">
        <f t="shared" si="15"/>
        <v>0</v>
      </c>
    </row>
    <row r="169" spans="1:9">
      <c r="A169">
        <v>159</v>
      </c>
      <c r="B169" s="12">
        <f t="shared" si="20"/>
        <v>4819.5</v>
      </c>
      <c r="C169" s="13">
        <f t="shared" si="17"/>
        <v>0</v>
      </c>
      <c r="D169" s="13">
        <f t="shared" si="18"/>
        <v>0</v>
      </c>
      <c r="E169" s="13">
        <f t="shared" si="14"/>
        <v>0</v>
      </c>
      <c r="F169" s="13">
        <f t="shared" si="19"/>
        <v>0</v>
      </c>
      <c r="G169" s="19"/>
      <c r="H169" s="5">
        <f t="shared" si="16"/>
        <v>0</v>
      </c>
      <c r="I169" s="5">
        <f t="shared" si="15"/>
        <v>0</v>
      </c>
    </row>
    <row r="170" spans="1:9">
      <c r="A170">
        <v>160</v>
      </c>
      <c r="B170" s="12">
        <f t="shared" si="20"/>
        <v>4850</v>
      </c>
      <c r="C170" s="13">
        <f t="shared" si="17"/>
        <v>0</v>
      </c>
      <c r="D170" s="13">
        <f t="shared" si="18"/>
        <v>0</v>
      </c>
      <c r="E170" s="13">
        <f t="shared" si="14"/>
        <v>0</v>
      </c>
      <c r="F170" s="13">
        <f t="shared" si="19"/>
        <v>0</v>
      </c>
      <c r="G170" s="19"/>
      <c r="H170" s="5">
        <f t="shared" si="16"/>
        <v>0</v>
      </c>
      <c r="I170" s="5">
        <f t="shared" si="15"/>
        <v>0</v>
      </c>
    </row>
    <row r="171" spans="1:9">
      <c r="A171">
        <v>161</v>
      </c>
      <c r="B171" s="12">
        <f t="shared" si="20"/>
        <v>4880.5</v>
      </c>
      <c r="C171" s="13">
        <f t="shared" si="17"/>
        <v>0</v>
      </c>
      <c r="D171" s="13">
        <f t="shared" si="18"/>
        <v>0</v>
      </c>
      <c r="E171" s="13">
        <f t="shared" si="14"/>
        <v>0</v>
      </c>
      <c r="F171" s="13">
        <f t="shared" si="19"/>
        <v>0</v>
      </c>
      <c r="G171" s="19"/>
      <c r="H171" s="5">
        <f t="shared" si="16"/>
        <v>0</v>
      </c>
      <c r="I171" s="5">
        <f t="shared" si="15"/>
        <v>0</v>
      </c>
    </row>
    <row r="172" spans="1:9">
      <c r="A172">
        <v>162</v>
      </c>
      <c r="B172" s="12">
        <f t="shared" si="20"/>
        <v>4911</v>
      </c>
      <c r="C172" s="13">
        <f t="shared" si="17"/>
        <v>0</v>
      </c>
      <c r="D172" s="13">
        <f t="shared" si="18"/>
        <v>0</v>
      </c>
      <c r="E172" s="13">
        <f t="shared" si="14"/>
        <v>0</v>
      </c>
      <c r="F172" s="13">
        <f t="shared" si="19"/>
        <v>0</v>
      </c>
      <c r="G172" s="19"/>
      <c r="H172" s="5">
        <f t="shared" si="16"/>
        <v>0</v>
      </c>
      <c r="I172" s="5">
        <f t="shared" si="15"/>
        <v>0</v>
      </c>
    </row>
    <row r="173" spans="1:9">
      <c r="A173">
        <v>163</v>
      </c>
      <c r="B173" s="12">
        <f t="shared" si="20"/>
        <v>4941.5</v>
      </c>
      <c r="C173" s="13">
        <f t="shared" si="17"/>
        <v>0</v>
      </c>
      <c r="D173" s="13">
        <f t="shared" si="18"/>
        <v>0</v>
      </c>
      <c r="E173" s="13">
        <f t="shared" si="14"/>
        <v>0</v>
      </c>
      <c r="F173" s="13">
        <f t="shared" si="19"/>
        <v>0</v>
      </c>
      <c r="G173" s="19"/>
      <c r="H173" s="5">
        <f t="shared" si="16"/>
        <v>0</v>
      </c>
      <c r="I173" s="5">
        <f t="shared" si="15"/>
        <v>0</v>
      </c>
    </row>
    <row r="174" spans="1:9">
      <c r="A174">
        <v>164</v>
      </c>
      <c r="B174" s="12">
        <f t="shared" si="20"/>
        <v>4972</v>
      </c>
      <c r="C174" s="13">
        <f t="shared" si="17"/>
        <v>0</v>
      </c>
      <c r="D174" s="13">
        <f t="shared" si="18"/>
        <v>0</v>
      </c>
      <c r="E174" s="13">
        <f t="shared" si="14"/>
        <v>0</v>
      </c>
      <c r="F174" s="13">
        <f t="shared" si="19"/>
        <v>0</v>
      </c>
      <c r="G174" s="19"/>
      <c r="H174" s="5">
        <f t="shared" si="16"/>
        <v>0</v>
      </c>
      <c r="I174" s="5">
        <f t="shared" si="15"/>
        <v>0</v>
      </c>
    </row>
    <row r="175" spans="1:9">
      <c r="A175">
        <v>165</v>
      </c>
      <c r="B175" s="12">
        <f t="shared" si="20"/>
        <v>5002.5</v>
      </c>
      <c r="C175" s="13">
        <f t="shared" si="17"/>
        <v>0</v>
      </c>
      <c r="D175" s="13">
        <f t="shared" si="18"/>
        <v>0</v>
      </c>
      <c r="E175" s="13">
        <f t="shared" si="14"/>
        <v>0</v>
      </c>
      <c r="F175" s="13">
        <f t="shared" si="19"/>
        <v>0</v>
      </c>
      <c r="G175" s="19"/>
      <c r="H175" s="5">
        <f t="shared" si="16"/>
        <v>0</v>
      </c>
      <c r="I175" s="5">
        <f t="shared" si="15"/>
        <v>0</v>
      </c>
    </row>
    <row r="176" spans="1:9">
      <c r="A176">
        <v>166</v>
      </c>
      <c r="B176" s="12">
        <f t="shared" si="20"/>
        <v>5033</v>
      </c>
      <c r="C176" s="13">
        <f t="shared" si="17"/>
        <v>0</v>
      </c>
      <c r="D176" s="13">
        <f t="shared" si="18"/>
        <v>0</v>
      </c>
      <c r="E176" s="13">
        <f t="shared" si="14"/>
        <v>0</v>
      </c>
      <c r="F176" s="13">
        <f t="shared" si="19"/>
        <v>0</v>
      </c>
      <c r="G176" s="19"/>
      <c r="H176" s="5">
        <f t="shared" si="16"/>
        <v>0</v>
      </c>
      <c r="I176" s="5">
        <f t="shared" si="15"/>
        <v>0</v>
      </c>
    </row>
    <row r="177" spans="1:9">
      <c r="A177">
        <v>167</v>
      </c>
      <c r="B177" s="12">
        <f t="shared" si="20"/>
        <v>5063.5</v>
      </c>
      <c r="C177" s="13">
        <f t="shared" si="17"/>
        <v>0</v>
      </c>
      <c r="D177" s="13">
        <f t="shared" si="18"/>
        <v>0</v>
      </c>
      <c r="E177" s="13">
        <f t="shared" si="14"/>
        <v>0</v>
      </c>
      <c r="F177" s="13">
        <f t="shared" si="19"/>
        <v>0</v>
      </c>
      <c r="G177" s="19"/>
      <c r="H177" s="5">
        <f t="shared" si="16"/>
        <v>0</v>
      </c>
      <c r="I177" s="5">
        <f t="shared" si="15"/>
        <v>0</v>
      </c>
    </row>
    <row r="178" spans="1:9">
      <c r="A178">
        <v>168</v>
      </c>
      <c r="B178" s="12">
        <f t="shared" si="20"/>
        <v>5094</v>
      </c>
      <c r="C178" s="13">
        <f t="shared" si="17"/>
        <v>0</v>
      </c>
      <c r="D178" s="13">
        <f t="shared" si="18"/>
        <v>0</v>
      </c>
      <c r="E178" s="13">
        <f t="shared" si="14"/>
        <v>0</v>
      </c>
      <c r="F178" s="13">
        <f t="shared" si="19"/>
        <v>0</v>
      </c>
      <c r="G178" s="19"/>
      <c r="H178" s="5">
        <f t="shared" si="16"/>
        <v>0</v>
      </c>
      <c r="I178" s="5">
        <f t="shared" si="15"/>
        <v>0</v>
      </c>
    </row>
    <row r="179" spans="1:9">
      <c r="A179">
        <v>169</v>
      </c>
      <c r="B179" s="12">
        <f t="shared" si="20"/>
        <v>5124.5</v>
      </c>
      <c r="C179" s="13">
        <f t="shared" si="17"/>
        <v>0</v>
      </c>
      <c r="D179" s="13">
        <f t="shared" si="18"/>
        <v>0</v>
      </c>
      <c r="E179" s="13">
        <f t="shared" si="14"/>
        <v>0</v>
      </c>
      <c r="F179" s="13">
        <f t="shared" si="19"/>
        <v>0</v>
      </c>
      <c r="G179" s="19"/>
      <c r="H179" s="5">
        <f t="shared" si="16"/>
        <v>0</v>
      </c>
      <c r="I179" s="5">
        <f t="shared" si="15"/>
        <v>0</v>
      </c>
    </row>
    <row r="180" spans="1:9">
      <c r="A180">
        <v>170</v>
      </c>
      <c r="B180" s="12">
        <f t="shared" si="20"/>
        <v>5155</v>
      </c>
      <c r="C180" s="13">
        <f t="shared" si="17"/>
        <v>0</v>
      </c>
      <c r="D180" s="13">
        <f t="shared" si="18"/>
        <v>0</v>
      </c>
      <c r="E180" s="13">
        <f t="shared" si="14"/>
        <v>0</v>
      </c>
      <c r="F180" s="13">
        <f t="shared" si="19"/>
        <v>0</v>
      </c>
      <c r="G180" s="19"/>
      <c r="H180" s="5">
        <f t="shared" si="16"/>
        <v>0</v>
      </c>
      <c r="I180" s="5">
        <f t="shared" si="15"/>
        <v>0</v>
      </c>
    </row>
    <row r="181" spans="1:9">
      <c r="A181">
        <v>171</v>
      </c>
      <c r="B181" s="12">
        <f t="shared" si="20"/>
        <v>5185.5</v>
      </c>
      <c r="C181" s="13">
        <f t="shared" si="17"/>
        <v>0</v>
      </c>
      <c r="D181" s="13">
        <f t="shared" si="18"/>
        <v>0</v>
      </c>
      <c r="E181" s="13">
        <f t="shared" si="14"/>
        <v>0</v>
      </c>
      <c r="F181" s="13">
        <f t="shared" si="19"/>
        <v>0</v>
      </c>
      <c r="G181" s="19"/>
      <c r="H181" s="5">
        <f t="shared" si="16"/>
        <v>0</v>
      </c>
      <c r="I181" s="5">
        <f t="shared" si="15"/>
        <v>0</v>
      </c>
    </row>
    <row r="182" spans="1:9">
      <c r="A182">
        <v>172</v>
      </c>
      <c r="B182" s="12">
        <f t="shared" si="20"/>
        <v>5216</v>
      </c>
      <c r="C182" s="13">
        <f t="shared" si="17"/>
        <v>0</v>
      </c>
      <c r="D182" s="13">
        <f t="shared" si="18"/>
        <v>0</v>
      </c>
      <c r="E182" s="13">
        <f t="shared" si="14"/>
        <v>0</v>
      </c>
      <c r="F182" s="13">
        <f t="shared" si="19"/>
        <v>0</v>
      </c>
      <c r="G182" s="19"/>
      <c r="H182" s="5">
        <f t="shared" si="16"/>
        <v>0</v>
      </c>
      <c r="I182" s="5">
        <f t="shared" si="15"/>
        <v>0</v>
      </c>
    </row>
    <row r="183" spans="1:9">
      <c r="A183">
        <v>173</v>
      </c>
      <c r="B183" s="12">
        <f t="shared" si="20"/>
        <v>5246.5</v>
      </c>
      <c r="C183" s="13">
        <f t="shared" si="17"/>
        <v>0</v>
      </c>
      <c r="D183" s="13">
        <f t="shared" si="18"/>
        <v>0</v>
      </c>
      <c r="E183" s="13">
        <f t="shared" si="14"/>
        <v>0</v>
      </c>
      <c r="F183" s="13">
        <f t="shared" si="19"/>
        <v>0</v>
      </c>
      <c r="G183" s="19"/>
      <c r="H183" s="5">
        <f t="shared" si="16"/>
        <v>0</v>
      </c>
      <c r="I183" s="5">
        <f t="shared" si="15"/>
        <v>0</v>
      </c>
    </row>
    <row r="184" spans="1:9">
      <c r="A184">
        <v>174</v>
      </c>
      <c r="B184" s="12">
        <f t="shared" si="20"/>
        <v>5277</v>
      </c>
      <c r="C184" s="13">
        <f t="shared" si="17"/>
        <v>0</v>
      </c>
      <c r="D184" s="13">
        <f t="shared" si="18"/>
        <v>0</v>
      </c>
      <c r="E184" s="13">
        <f t="shared" si="14"/>
        <v>0</v>
      </c>
      <c r="F184" s="13">
        <f t="shared" si="19"/>
        <v>0</v>
      </c>
      <c r="G184" s="19"/>
      <c r="H184" s="5">
        <f t="shared" si="16"/>
        <v>0</v>
      </c>
      <c r="I184" s="5">
        <f t="shared" si="15"/>
        <v>0</v>
      </c>
    </row>
    <row r="185" spans="1:9">
      <c r="A185">
        <v>175</v>
      </c>
      <c r="B185" s="12">
        <f t="shared" si="20"/>
        <v>5307.5</v>
      </c>
      <c r="C185" s="13">
        <f t="shared" si="17"/>
        <v>0</v>
      </c>
      <c r="D185" s="13">
        <f t="shared" si="18"/>
        <v>0</v>
      </c>
      <c r="E185" s="13">
        <f t="shared" si="14"/>
        <v>0</v>
      </c>
      <c r="F185" s="13">
        <f t="shared" si="19"/>
        <v>0</v>
      </c>
      <c r="G185" s="19"/>
      <c r="H185" s="5">
        <f t="shared" si="16"/>
        <v>0</v>
      </c>
      <c r="I185" s="5">
        <f t="shared" si="15"/>
        <v>0</v>
      </c>
    </row>
    <row r="186" spans="1:9">
      <c r="A186">
        <v>176</v>
      </c>
      <c r="B186" s="12">
        <f t="shared" si="20"/>
        <v>5338</v>
      </c>
      <c r="C186" s="13">
        <f t="shared" si="17"/>
        <v>0</v>
      </c>
      <c r="D186" s="13">
        <f t="shared" si="18"/>
        <v>0</v>
      </c>
      <c r="E186" s="13">
        <f t="shared" si="14"/>
        <v>0</v>
      </c>
      <c r="F186" s="13">
        <f t="shared" si="19"/>
        <v>0</v>
      </c>
      <c r="G186" s="19"/>
      <c r="H186" s="5">
        <f t="shared" si="16"/>
        <v>0</v>
      </c>
      <c r="I186" s="5">
        <f t="shared" si="15"/>
        <v>0</v>
      </c>
    </row>
    <row r="187" spans="1:9">
      <c r="A187">
        <v>177</v>
      </c>
      <c r="B187" s="12">
        <f t="shared" si="20"/>
        <v>5368.5</v>
      </c>
      <c r="C187" s="13">
        <f t="shared" si="17"/>
        <v>0</v>
      </c>
      <c r="D187" s="13">
        <f t="shared" si="18"/>
        <v>0</v>
      </c>
      <c r="E187" s="13">
        <f t="shared" si="14"/>
        <v>0</v>
      </c>
      <c r="F187" s="13">
        <f t="shared" si="19"/>
        <v>0</v>
      </c>
      <c r="G187" s="19"/>
      <c r="H187" s="5">
        <f t="shared" si="16"/>
        <v>0</v>
      </c>
      <c r="I187" s="5">
        <f t="shared" si="15"/>
        <v>0</v>
      </c>
    </row>
    <row r="188" spans="1:9">
      <c r="A188">
        <v>178</v>
      </c>
      <c r="B188" s="12">
        <f t="shared" si="20"/>
        <v>5399</v>
      </c>
      <c r="C188" s="13">
        <f t="shared" si="17"/>
        <v>0</v>
      </c>
      <c r="D188" s="13">
        <f t="shared" si="18"/>
        <v>0</v>
      </c>
      <c r="E188" s="13">
        <f t="shared" si="14"/>
        <v>0</v>
      </c>
      <c r="F188" s="13">
        <f t="shared" si="19"/>
        <v>0</v>
      </c>
      <c r="G188" s="19"/>
      <c r="H188" s="5">
        <f t="shared" si="16"/>
        <v>0</v>
      </c>
      <c r="I188" s="5">
        <f t="shared" si="15"/>
        <v>0</v>
      </c>
    </row>
    <row r="189" spans="1:9">
      <c r="A189">
        <v>179</v>
      </c>
      <c r="B189" s="12">
        <f t="shared" si="20"/>
        <v>5429.5</v>
      </c>
      <c r="C189" s="13">
        <f t="shared" si="17"/>
        <v>0</v>
      </c>
      <c r="D189" s="13">
        <f t="shared" si="18"/>
        <v>0</v>
      </c>
      <c r="E189" s="13">
        <f t="shared" si="14"/>
        <v>0</v>
      </c>
      <c r="F189" s="13">
        <f t="shared" si="19"/>
        <v>0</v>
      </c>
      <c r="G189" s="19"/>
      <c r="H189" s="5">
        <f t="shared" si="16"/>
        <v>0</v>
      </c>
      <c r="I189" s="5">
        <f t="shared" si="15"/>
        <v>0</v>
      </c>
    </row>
    <row r="190" spans="1:9">
      <c r="A190">
        <v>180</v>
      </c>
      <c r="B190" s="12">
        <f t="shared" si="20"/>
        <v>5460</v>
      </c>
      <c r="C190" s="13">
        <f t="shared" si="17"/>
        <v>0</v>
      </c>
      <c r="D190" s="13">
        <f t="shared" si="18"/>
        <v>0</v>
      </c>
      <c r="E190" s="13">
        <f t="shared" si="14"/>
        <v>0</v>
      </c>
      <c r="F190" s="13">
        <f t="shared" si="19"/>
        <v>0</v>
      </c>
      <c r="G190" s="19"/>
      <c r="H190" s="5">
        <f t="shared" si="16"/>
        <v>0</v>
      </c>
      <c r="I190" s="5">
        <f t="shared" si="15"/>
        <v>0</v>
      </c>
    </row>
    <row r="191" spans="1:9">
      <c r="A191">
        <v>181</v>
      </c>
      <c r="B191" s="12">
        <f t="shared" si="20"/>
        <v>5490.5</v>
      </c>
      <c r="C191" s="13">
        <f t="shared" si="17"/>
        <v>0</v>
      </c>
      <c r="D191" s="13">
        <f t="shared" si="18"/>
        <v>0</v>
      </c>
      <c r="E191" s="13">
        <f t="shared" si="14"/>
        <v>0</v>
      </c>
      <c r="F191" s="13">
        <f t="shared" si="19"/>
        <v>0</v>
      </c>
      <c r="G191" s="19"/>
      <c r="H191" s="5">
        <f t="shared" si="16"/>
        <v>0</v>
      </c>
      <c r="I191" s="5">
        <f t="shared" si="15"/>
        <v>0</v>
      </c>
    </row>
    <row r="192" spans="1:9">
      <c r="A192">
        <v>182</v>
      </c>
      <c r="B192" s="12">
        <f t="shared" si="20"/>
        <v>5521</v>
      </c>
      <c r="C192" s="13">
        <f t="shared" si="17"/>
        <v>0</v>
      </c>
      <c r="D192" s="13">
        <f t="shared" si="18"/>
        <v>0</v>
      </c>
      <c r="E192" s="13">
        <f t="shared" si="14"/>
        <v>0</v>
      </c>
      <c r="F192" s="13">
        <f t="shared" si="19"/>
        <v>0</v>
      </c>
      <c r="G192" s="19"/>
      <c r="H192" s="5">
        <f t="shared" si="16"/>
        <v>0</v>
      </c>
      <c r="I192" s="5">
        <f t="shared" si="15"/>
        <v>0</v>
      </c>
    </row>
    <row r="193" spans="1:9">
      <c r="A193">
        <v>183</v>
      </c>
      <c r="B193" s="12">
        <f t="shared" si="20"/>
        <v>5551.5</v>
      </c>
      <c r="C193" s="13">
        <f t="shared" si="17"/>
        <v>0</v>
      </c>
      <c r="D193" s="13">
        <f t="shared" si="18"/>
        <v>0</v>
      </c>
      <c r="E193" s="13">
        <f t="shared" si="14"/>
        <v>0</v>
      </c>
      <c r="F193" s="13">
        <f t="shared" si="19"/>
        <v>0</v>
      </c>
      <c r="G193" s="19"/>
      <c r="H193" s="5">
        <f t="shared" si="16"/>
        <v>0</v>
      </c>
      <c r="I193" s="5">
        <f t="shared" si="15"/>
        <v>0</v>
      </c>
    </row>
    <row r="194" spans="1:9">
      <c r="A194">
        <v>184</v>
      </c>
      <c r="B194" s="12">
        <f t="shared" si="20"/>
        <v>5582</v>
      </c>
      <c r="C194" s="13">
        <f t="shared" si="17"/>
        <v>0</v>
      </c>
      <c r="D194" s="13">
        <f t="shared" si="18"/>
        <v>0</v>
      </c>
      <c r="E194" s="13">
        <f t="shared" si="14"/>
        <v>0</v>
      </c>
      <c r="F194" s="13">
        <f t="shared" si="19"/>
        <v>0</v>
      </c>
      <c r="G194" s="19"/>
      <c r="H194" s="5">
        <f t="shared" si="16"/>
        <v>0</v>
      </c>
      <c r="I194" s="5">
        <f t="shared" si="15"/>
        <v>0</v>
      </c>
    </row>
    <row r="195" spans="1:9">
      <c r="A195">
        <v>185</v>
      </c>
      <c r="B195" s="12">
        <f t="shared" si="20"/>
        <v>5612.5</v>
      </c>
      <c r="C195" s="13">
        <f t="shared" si="17"/>
        <v>0</v>
      </c>
      <c r="D195" s="13">
        <f t="shared" si="18"/>
        <v>0</v>
      </c>
      <c r="E195" s="13">
        <f t="shared" si="14"/>
        <v>0</v>
      </c>
      <c r="F195" s="13">
        <f t="shared" si="19"/>
        <v>0</v>
      </c>
      <c r="G195" s="19"/>
      <c r="H195" s="5">
        <f t="shared" si="16"/>
        <v>0</v>
      </c>
      <c r="I195" s="5">
        <f t="shared" si="15"/>
        <v>0</v>
      </c>
    </row>
    <row r="196" spans="1:9">
      <c r="A196">
        <v>186</v>
      </c>
      <c r="B196" s="12">
        <f t="shared" si="20"/>
        <v>5643</v>
      </c>
      <c r="C196" s="13">
        <f t="shared" si="17"/>
        <v>0</v>
      </c>
      <c r="D196" s="13">
        <f t="shared" si="18"/>
        <v>0</v>
      </c>
      <c r="E196" s="13">
        <f t="shared" si="14"/>
        <v>0</v>
      </c>
      <c r="F196" s="13">
        <f t="shared" si="19"/>
        <v>0</v>
      </c>
      <c r="G196" s="19"/>
      <c r="H196" s="5">
        <f t="shared" si="16"/>
        <v>0</v>
      </c>
      <c r="I196" s="5">
        <f t="shared" si="15"/>
        <v>0</v>
      </c>
    </row>
    <row r="197" spans="1:9">
      <c r="A197">
        <v>187</v>
      </c>
      <c r="B197" s="12">
        <f t="shared" si="20"/>
        <v>5673.5</v>
      </c>
      <c r="C197" s="13">
        <f t="shared" si="17"/>
        <v>0</v>
      </c>
      <c r="D197" s="13">
        <f t="shared" si="18"/>
        <v>0</v>
      </c>
      <c r="E197" s="13">
        <f t="shared" si="14"/>
        <v>0</v>
      </c>
      <c r="F197" s="13">
        <f t="shared" si="19"/>
        <v>0</v>
      </c>
      <c r="G197" s="19"/>
      <c r="H197" s="5">
        <f t="shared" si="16"/>
        <v>0</v>
      </c>
      <c r="I197" s="5">
        <f t="shared" si="15"/>
        <v>0</v>
      </c>
    </row>
    <row r="198" spans="1:9">
      <c r="A198">
        <v>188</v>
      </c>
      <c r="B198" s="12">
        <f t="shared" si="20"/>
        <v>5704</v>
      </c>
      <c r="C198" s="13">
        <f t="shared" si="17"/>
        <v>0</v>
      </c>
      <c r="D198" s="13">
        <f t="shared" si="18"/>
        <v>0</v>
      </c>
      <c r="E198" s="13">
        <f t="shared" si="14"/>
        <v>0</v>
      </c>
      <c r="F198" s="13">
        <f t="shared" si="19"/>
        <v>0</v>
      </c>
      <c r="G198" s="19"/>
      <c r="H198" s="5">
        <f t="shared" si="16"/>
        <v>0</v>
      </c>
      <c r="I198" s="5">
        <f t="shared" si="15"/>
        <v>0</v>
      </c>
    </row>
    <row r="199" spans="1:9">
      <c r="A199">
        <v>189</v>
      </c>
      <c r="B199" s="12">
        <f t="shared" si="20"/>
        <v>5734.5</v>
      </c>
      <c r="C199" s="13">
        <f t="shared" si="17"/>
        <v>0</v>
      </c>
      <c r="D199" s="13">
        <f t="shared" si="18"/>
        <v>0</v>
      </c>
      <c r="E199" s="13">
        <f t="shared" si="14"/>
        <v>0</v>
      </c>
      <c r="F199" s="13">
        <f t="shared" si="19"/>
        <v>0</v>
      </c>
      <c r="G199" s="19"/>
      <c r="H199" s="5">
        <f t="shared" si="16"/>
        <v>0</v>
      </c>
      <c r="I199" s="5">
        <f t="shared" si="15"/>
        <v>0</v>
      </c>
    </row>
    <row r="200" spans="1:9">
      <c r="A200">
        <v>190</v>
      </c>
      <c r="B200" s="12">
        <f t="shared" si="20"/>
        <v>5765</v>
      </c>
      <c r="C200" s="13">
        <f t="shared" si="17"/>
        <v>0</v>
      </c>
      <c r="D200" s="13">
        <f t="shared" si="18"/>
        <v>0</v>
      </c>
      <c r="E200" s="13">
        <f t="shared" si="14"/>
        <v>0</v>
      </c>
      <c r="F200" s="13">
        <f t="shared" si="19"/>
        <v>0</v>
      </c>
      <c r="G200" s="19"/>
      <c r="H200" s="5">
        <f t="shared" si="16"/>
        <v>0</v>
      </c>
      <c r="I200" s="5">
        <f t="shared" si="15"/>
        <v>0</v>
      </c>
    </row>
    <row r="201" spans="1:9">
      <c r="A201">
        <v>191</v>
      </c>
      <c r="B201" s="12">
        <f t="shared" si="20"/>
        <v>5795.5</v>
      </c>
      <c r="C201" s="13">
        <f t="shared" si="17"/>
        <v>0</v>
      </c>
      <c r="D201" s="13">
        <f t="shared" si="18"/>
        <v>0</v>
      </c>
      <c r="E201" s="13">
        <f t="shared" si="14"/>
        <v>0</v>
      </c>
      <c r="F201" s="13">
        <f t="shared" si="19"/>
        <v>0</v>
      </c>
      <c r="G201" s="19"/>
      <c r="H201" s="5">
        <f t="shared" si="16"/>
        <v>0</v>
      </c>
      <c r="I201" s="5">
        <f t="shared" si="15"/>
        <v>0</v>
      </c>
    </row>
    <row r="202" spans="1:9">
      <c r="A202">
        <v>192</v>
      </c>
      <c r="B202" s="12">
        <f t="shared" si="20"/>
        <v>5826</v>
      </c>
      <c r="C202" s="13">
        <f t="shared" si="17"/>
        <v>0</v>
      </c>
      <c r="D202" s="13">
        <f t="shared" si="18"/>
        <v>0</v>
      </c>
      <c r="E202" s="13">
        <f t="shared" si="14"/>
        <v>0</v>
      </c>
      <c r="F202" s="13">
        <f t="shared" si="19"/>
        <v>0</v>
      </c>
      <c r="G202" s="19"/>
      <c r="H202" s="5">
        <f t="shared" si="16"/>
        <v>0</v>
      </c>
      <c r="I202" s="5">
        <f t="shared" si="15"/>
        <v>0</v>
      </c>
    </row>
    <row r="203" spans="1:9">
      <c r="A203">
        <v>193</v>
      </c>
      <c r="B203" s="12">
        <f t="shared" si="20"/>
        <v>5856.5</v>
      </c>
      <c r="C203" s="13">
        <f t="shared" si="17"/>
        <v>0</v>
      </c>
      <c r="D203" s="13">
        <f t="shared" si="18"/>
        <v>0</v>
      </c>
      <c r="E203" s="13">
        <f t="shared" ref="E203:E266" si="21">+$B$7-D203</f>
        <v>0</v>
      </c>
      <c r="F203" s="13">
        <f t="shared" si="19"/>
        <v>0</v>
      </c>
      <c r="G203" s="19"/>
      <c r="H203" s="5">
        <f t="shared" si="16"/>
        <v>0</v>
      </c>
      <c r="I203" s="5">
        <f t="shared" ref="I203:I266" si="22">+H203-F203</f>
        <v>0</v>
      </c>
    </row>
    <row r="204" spans="1:9">
      <c r="A204">
        <v>194</v>
      </c>
      <c r="B204" s="12">
        <f t="shared" si="20"/>
        <v>5887</v>
      </c>
      <c r="C204" s="13">
        <f t="shared" si="17"/>
        <v>0</v>
      </c>
      <c r="D204" s="13">
        <f t="shared" si="18"/>
        <v>0</v>
      </c>
      <c r="E204" s="13">
        <f t="shared" si="21"/>
        <v>0</v>
      </c>
      <c r="F204" s="13">
        <f t="shared" si="19"/>
        <v>0</v>
      </c>
      <c r="G204" s="19"/>
      <c r="H204" s="5">
        <f t="shared" ref="H204:H267" si="23">FV($B$4/12,A204-A203,0,-H203,)</f>
        <v>0</v>
      </c>
      <c r="I204" s="5">
        <f t="shared" si="22"/>
        <v>0</v>
      </c>
    </row>
    <row r="205" spans="1:9">
      <c r="A205">
        <v>195</v>
      </c>
      <c r="B205" s="12">
        <f t="shared" si="20"/>
        <v>5917.5</v>
      </c>
      <c r="C205" s="13">
        <f t="shared" ref="C205:C268" si="24">+F204</f>
        <v>0</v>
      </c>
      <c r="D205" s="13">
        <f t="shared" ref="D205:D268" si="25">+C205-F205</f>
        <v>0</v>
      </c>
      <c r="E205" s="13">
        <f t="shared" si="21"/>
        <v>0</v>
      </c>
      <c r="F205" s="13">
        <f t="shared" ref="F205:F268" si="26">-PV($B$6/12,($B$8*12)-A205,$B$7,0)</f>
        <v>0</v>
      </c>
      <c r="G205" s="19"/>
      <c r="H205" s="5">
        <f t="shared" si="23"/>
        <v>0</v>
      </c>
      <c r="I205" s="5">
        <f t="shared" si="22"/>
        <v>0</v>
      </c>
    </row>
    <row r="206" spans="1:9">
      <c r="A206">
        <v>196</v>
      </c>
      <c r="B206" s="12">
        <f t="shared" ref="B206:B269" si="27">+B205+30.5</f>
        <v>5948</v>
      </c>
      <c r="C206" s="13">
        <f t="shared" si="24"/>
        <v>0</v>
      </c>
      <c r="D206" s="13">
        <f t="shared" si="25"/>
        <v>0</v>
      </c>
      <c r="E206" s="13">
        <f t="shared" si="21"/>
        <v>0</v>
      </c>
      <c r="F206" s="13">
        <f t="shared" si="26"/>
        <v>0</v>
      </c>
      <c r="G206" s="19"/>
      <c r="H206" s="5">
        <f t="shared" si="23"/>
        <v>0</v>
      </c>
      <c r="I206" s="5">
        <f t="shared" si="22"/>
        <v>0</v>
      </c>
    </row>
    <row r="207" spans="1:9">
      <c r="A207">
        <v>197</v>
      </c>
      <c r="B207" s="12">
        <f t="shared" si="27"/>
        <v>5978.5</v>
      </c>
      <c r="C207" s="13">
        <f t="shared" si="24"/>
        <v>0</v>
      </c>
      <c r="D207" s="13">
        <f t="shared" si="25"/>
        <v>0</v>
      </c>
      <c r="E207" s="13">
        <f t="shared" si="21"/>
        <v>0</v>
      </c>
      <c r="F207" s="13">
        <f t="shared" si="26"/>
        <v>0</v>
      </c>
      <c r="G207" s="19"/>
      <c r="H207" s="5">
        <f t="shared" si="23"/>
        <v>0</v>
      </c>
      <c r="I207" s="5">
        <f t="shared" si="22"/>
        <v>0</v>
      </c>
    </row>
    <row r="208" spans="1:9">
      <c r="A208">
        <v>198</v>
      </c>
      <c r="B208" s="12">
        <f t="shared" si="27"/>
        <v>6009</v>
      </c>
      <c r="C208" s="13">
        <f t="shared" si="24"/>
        <v>0</v>
      </c>
      <c r="D208" s="13">
        <f t="shared" si="25"/>
        <v>0</v>
      </c>
      <c r="E208" s="13">
        <f t="shared" si="21"/>
        <v>0</v>
      </c>
      <c r="F208" s="13">
        <f t="shared" si="26"/>
        <v>0</v>
      </c>
      <c r="G208" s="19"/>
      <c r="H208" s="5">
        <f t="shared" si="23"/>
        <v>0</v>
      </c>
      <c r="I208" s="5">
        <f t="shared" si="22"/>
        <v>0</v>
      </c>
    </row>
    <row r="209" spans="1:9">
      <c r="A209">
        <v>199</v>
      </c>
      <c r="B209" s="12">
        <f t="shared" si="27"/>
        <v>6039.5</v>
      </c>
      <c r="C209" s="13">
        <f t="shared" si="24"/>
        <v>0</v>
      </c>
      <c r="D209" s="13">
        <f t="shared" si="25"/>
        <v>0</v>
      </c>
      <c r="E209" s="13">
        <f t="shared" si="21"/>
        <v>0</v>
      </c>
      <c r="F209" s="13">
        <f t="shared" si="26"/>
        <v>0</v>
      </c>
      <c r="G209" s="19"/>
      <c r="H209" s="5">
        <f t="shared" si="23"/>
        <v>0</v>
      </c>
      <c r="I209" s="5">
        <f t="shared" si="22"/>
        <v>0</v>
      </c>
    </row>
    <row r="210" spans="1:9">
      <c r="A210">
        <v>200</v>
      </c>
      <c r="B210" s="12">
        <f t="shared" si="27"/>
        <v>6070</v>
      </c>
      <c r="C210" s="13">
        <f t="shared" si="24"/>
        <v>0</v>
      </c>
      <c r="D210" s="13">
        <f t="shared" si="25"/>
        <v>0</v>
      </c>
      <c r="E210" s="13">
        <f t="shared" si="21"/>
        <v>0</v>
      </c>
      <c r="F210" s="13">
        <f t="shared" si="26"/>
        <v>0</v>
      </c>
      <c r="G210" s="19"/>
      <c r="H210" s="5">
        <f t="shared" si="23"/>
        <v>0</v>
      </c>
      <c r="I210" s="5">
        <f t="shared" si="22"/>
        <v>0</v>
      </c>
    </row>
    <row r="211" spans="1:9">
      <c r="A211">
        <v>201</v>
      </c>
      <c r="B211" s="12">
        <f t="shared" si="27"/>
        <v>6100.5</v>
      </c>
      <c r="C211" s="13">
        <f t="shared" si="24"/>
        <v>0</v>
      </c>
      <c r="D211" s="13">
        <f t="shared" si="25"/>
        <v>0</v>
      </c>
      <c r="E211" s="13">
        <f t="shared" si="21"/>
        <v>0</v>
      </c>
      <c r="F211" s="13">
        <f t="shared" si="26"/>
        <v>0</v>
      </c>
      <c r="G211" s="19"/>
      <c r="H211" s="5">
        <f t="shared" si="23"/>
        <v>0</v>
      </c>
      <c r="I211" s="5">
        <f t="shared" si="22"/>
        <v>0</v>
      </c>
    </row>
    <row r="212" spans="1:9">
      <c r="A212">
        <v>202</v>
      </c>
      <c r="B212" s="12">
        <f t="shared" si="27"/>
        <v>6131</v>
      </c>
      <c r="C212" s="13">
        <f t="shared" si="24"/>
        <v>0</v>
      </c>
      <c r="D212" s="13">
        <f t="shared" si="25"/>
        <v>0</v>
      </c>
      <c r="E212" s="13">
        <f t="shared" si="21"/>
        <v>0</v>
      </c>
      <c r="F212" s="13">
        <f t="shared" si="26"/>
        <v>0</v>
      </c>
      <c r="G212" s="19"/>
      <c r="H212" s="5">
        <f t="shared" si="23"/>
        <v>0</v>
      </c>
      <c r="I212" s="5">
        <f t="shared" si="22"/>
        <v>0</v>
      </c>
    </row>
    <row r="213" spans="1:9">
      <c r="A213">
        <v>203</v>
      </c>
      <c r="B213" s="12">
        <f t="shared" si="27"/>
        <v>6161.5</v>
      </c>
      <c r="C213" s="13">
        <f t="shared" si="24"/>
        <v>0</v>
      </c>
      <c r="D213" s="13">
        <f t="shared" si="25"/>
        <v>0</v>
      </c>
      <c r="E213" s="13">
        <f t="shared" si="21"/>
        <v>0</v>
      </c>
      <c r="F213" s="13">
        <f t="shared" si="26"/>
        <v>0</v>
      </c>
      <c r="G213" s="19"/>
      <c r="H213" s="5">
        <f t="shared" si="23"/>
        <v>0</v>
      </c>
      <c r="I213" s="5">
        <f t="shared" si="22"/>
        <v>0</v>
      </c>
    </row>
    <row r="214" spans="1:9">
      <c r="A214">
        <v>204</v>
      </c>
      <c r="B214" s="12">
        <f t="shared" si="27"/>
        <v>6192</v>
      </c>
      <c r="C214" s="13">
        <f t="shared" si="24"/>
        <v>0</v>
      </c>
      <c r="D214" s="13">
        <f t="shared" si="25"/>
        <v>0</v>
      </c>
      <c r="E214" s="13">
        <f t="shared" si="21"/>
        <v>0</v>
      </c>
      <c r="F214" s="13">
        <f t="shared" si="26"/>
        <v>0</v>
      </c>
      <c r="G214" s="19"/>
      <c r="H214" s="5">
        <f t="shared" si="23"/>
        <v>0</v>
      </c>
      <c r="I214" s="5">
        <f t="shared" si="22"/>
        <v>0</v>
      </c>
    </row>
    <row r="215" spans="1:9">
      <c r="A215">
        <v>205</v>
      </c>
      <c r="B215" s="12">
        <f t="shared" si="27"/>
        <v>6222.5</v>
      </c>
      <c r="C215" s="13">
        <f t="shared" si="24"/>
        <v>0</v>
      </c>
      <c r="D215" s="13">
        <f t="shared" si="25"/>
        <v>0</v>
      </c>
      <c r="E215" s="13">
        <f t="shared" si="21"/>
        <v>0</v>
      </c>
      <c r="F215" s="13">
        <f t="shared" si="26"/>
        <v>0</v>
      </c>
      <c r="G215" s="19"/>
      <c r="H215" s="5">
        <f t="shared" si="23"/>
        <v>0</v>
      </c>
      <c r="I215" s="5">
        <f t="shared" si="22"/>
        <v>0</v>
      </c>
    </row>
    <row r="216" spans="1:9">
      <c r="A216">
        <v>206</v>
      </c>
      <c r="B216" s="12">
        <f t="shared" si="27"/>
        <v>6253</v>
      </c>
      <c r="C216" s="13">
        <f t="shared" si="24"/>
        <v>0</v>
      </c>
      <c r="D216" s="13">
        <f t="shared" si="25"/>
        <v>0</v>
      </c>
      <c r="E216" s="13">
        <f t="shared" si="21"/>
        <v>0</v>
      </c>
      <c r="F216" s="13">
        <f t="shared" si="26"/>
        <v>0</v>
      </c>
      <c r="G216" s="19"/>
      <c r="H216" s="5">
        <f t="shared" si="23"/>
        <v>0</v>
      </c>
      <c r="I216" s="5">
        <f t="shared" si="22"/>
        <v>0</v>
      </c>
    </row>
    <row r="217" spans="1:9">
      <c r="A217">
        <v>207</v>
      </c>
      <c r="B217" s="12">
        <f t="shared" si="27"/>
        <v>6283.5</v>
      </c>
      <c r="C217" s="13">
        <f t="shared" si="24"/>
        <v>0</v>
      </c>
      <c r="D217" s="13">
        <f t="shared" si="25"/>
        <v>0</v>
      </c>
      <c r="E217" s="13">
        <f t="shared" si="21"/>
        <v>0</v>
      </c>
      <c r="F217" s="13">
        <f t="shared" si="26"/>
        <v>0</v>
      </c>
      <c r="G217" s="19"/>
      <c r="H217" s="5">
        <f t="shared" si="23"/>
        <v>0</v>
      </c>
      <c r="I217" s="5">
        <f t="shared" si="22"/>
        <v>0</v>
      </c>
    </row>
    <row r="218" spans="1:9">
      <c r="A218">
        <v>208</v>
      </c>
      <c r="B218" s="12">
        <f t="shared" si="27"/>
        <v>6314</v>
      </c>
      <c r="C218" s="13">
        <f t="shared" si="24"/>
        <v>0</v>
      </c>
      <c r="D218" s="13">
        <f t="shared" si="25"/>
        <v>0</v>
      </c>
      <c r="E218" s="13">
        <f t="shared" si="21"/>
        <v>0</v>
      </c>
      <c r="F218" s="13">
        <f t="shared" si="26"/>
        <v>0</v>
      </c>
      <c r="G218" s="19"/>
      <c r="H218" s="5">
        <f t="shared" si="23"/>
        <v>0</v>
      </c>
      <c r="I218" s="5">
        <f t="shared" si="22"/>
        <v>0</v>
      </c>
    </row>
    <row r="219" spans="1:9">
      <c r="A219">
        <v>209</v>
      </c>
      <c r="B219" s="12">
        <f t="shared" si="27"/>
        <v>6344.5</v>
      </c>
      <c r="C219" s="13">
        <f t="shared" si="24"/>
        <v>0</v>
      </c>
      <c r="D219" s="13">
        <f t="shared" si="25"/>
        <v>0</v>
      </c>
      <c r="E219" s="13">
        <f t="shared" si="21"/>
        <v>0</v>
      </c>
      <c r="F219" s="13">
        <f t="shared" si="26"/>
        <v>0</v>
      </c>
      <c r="G219" s="19"/>
      <c r="H219" s="5">
        <f t="shared" si="23"/>
        <v>0</v>
      </c>
      <c r="I219" s="5">
        <f t="shared" si="22"/>
        <v>0</v>
      </c>
    </row>
    <row r="220" spans="1:9">
      <c r="A220">
        <v>210</v>
      </c>
      <c r="B220" s="12">
        <f t="shared" si="27"/>
        <v>6375</v>
      </c>
      <c r="C220" s="13">
        <f t="shared" si="24"/>
        <v>0</v>
      </c>
      <c r="D220" s="13">
        <f t="shared" si="25"/>
        <v>0</v>
      </c>
      <c r="E220" s="13">
        <f t="shared" si="21"/>
        <v>0</v>
      </c>
      <c r="F220" s="13">
        <f t="shared" si="26"/>
        <v>0</v>
      </c>
      <c r="G220" s="19"/>
      <c r="H220" s="5">
        <f t="shared" si="23"/>
        <v>0</v>
      </c>
      <c r="I220" s="5">
        <f t="shared" si="22"/>
        <v>0</v>
      </c>
    </row>
    <row r="221" spans="1:9">
      <c r="A221">
        <v>211</v>
      </c>
      <c r="B221" s="12">
        <f t="shared" si="27"/>
        <v>6405.5</v>
      </c>
      <c r="C221" s="13">
        <f t="shared" si="24"/>
        <v>0</v>
      </c>
      <c r="D221" s="13">
        <f t="shared" si="25"/>
        <v>0</v>
      </c>
      <c r="E221" s="13">
        <f t="shared" si="21"/>
        <v>0</v>
      </c>
      <c r="F221" s="13">
        <f t="shared" si="26"/>
        <v>0</v>
      </c>
      <c r="G221" s="19"/>
      <c r="H221" s="5">
        <f t="shared" si="23"/>
        <v>0</v>
      </c>
      <c r="I221" s="5">
        <f t="shared" si="22"/>
        <v>0</v>
      </c>
    </row>
    <row r="222" spans="1:9">
      <c r="A222">
        <v>212</v>
      </c>
      <c r="B222" s="12">
        <f t="shared" si="27"/>
        <v>6436</v>
      </c>
      <c r="C222" s="13">
        <f t="shared" si="24"/>
        <v>0</v>
      </c>
      <c r="D222" s="13">
        <f t="shared" si="25"/>
        <v>0</v>
      </c>
      <c r="E222" s="13">
        <f t="shared" si="21"/>
        <v>0</v>
      </c>
      <c r="F222" s="13">
        <f t="shared" si="26"/>
        <v>0</v>
      </c>
      <c r="G222" s="19"/>
      <c r="H222" s="5">
        <f t="shared" si="23"/>
        <v>0</v>
      </c>
      <c r="I222" s="5">
        <f t="shared" si="22"/>
        <v>0</v>
      </c>
    </row>
    <row r="223" spans="1:9">
      <c r="A223">
        <v>213</v>
      </c>
      <c r="B223" s="12">
        <f t="shared" si="27"/>
        <v>6466.5</v>
      </c>
      <c r="C223" s="13">
        <f t="shared" si="24"/>
        <v>0</v>
      </c>
      <c r="D223" s="13">
        <f t="shared" si="25"/>
        <v>0</v>
      </c>
      <c r="E223" s="13">
        <f t="shared" si="21"/>
        <v>0</v>
      </c>
      <c r="F223" s="13">
        <f t="shared" si="26"/>
        <v>0</v>
      </c>
      <c r="G223" s="19"/>
      <c r="H223" s="5">
        <f t="shared" si="23"/>
        <v>0</v>
      </c>
      <c r="I223" s="5">
        <f t="shared" si="22"/>
        <v>0</v>
      </c>
    </row>
    <row r="224" spans="1:9">
      <c r="A224">
        <v>214</v>
      </c>
      <c r="B224" s="12">
        <f t="shared" si="27"/>
        <v>6497</v>
      </c>
      <c r="C224" s="13">
        <f t="shared" si="24"/>
        <v>0</v>
      </c>
      <c r="D224" s="13">
        <f t="shared" si="25"/>
        <v>0</v>
      </c>
      <c r="E224" s="13">
        <f t="shared" si="21"/>
        <v>0</v>
      </c>
      <c r="F224" s="13">
        <f t="shared" si="26"/>
        <v>0</v>
      </c>
      <c r="G224" s="19"/>
      <c r="H224" s="5">
        <f t="shared" si="23"/>
        <v>0</v>
      </c>
      <c r="I224" s="5">
        <f t="shared" si="22"/>
        <v>0</v>
      </c>
    </row>
    <row r="225" spans="1:9">
      <c r="A225">
        <v>215</v>
      </c>
      <c r="B225" s="12">
        <f t="shared" si="27"/>
        <v>6527.5</v>
      </c>
      <c r="C225" s="13">
        <f t="shared" si="24"/>
        <v>0</v>
      </c>
      <c r="D225" s="13">
        <f t="shared" si="25"/>
        <v>0</v>
      </c>
      <c r="E225" s="13">
        <f t="shared" si="21"/>
        <v>0</v>
      </c>
      <c r="F225" s="13">
        <f t="shared" si="26"/>
        <v>0</v>
      </c>
      <c r="G225" s="19"/>
      <c r="H225" s="5">
        <f t="shared" si="23"/>
        <v>0</v>
      </c>
      <c r="I225" s="5">
        <f t="shared" si="22"/>
        <v>0</v>
      </c>
    </row>
    <row r="226" spans="1:9">
      <c r="A226">
        <v>216</v>
      </c>
      <c r="B226" s="12">
        <f t="shared" si="27"/>
        <v>6558</v>
      </c>
      <c r="C226" s="13">
        <f t="shared" si="24"/>
        <v>0</v>
      </c>
      <c r="D226" s="13">
        <f t="shared" si="25"/>
        <v>0</v>
      </c>
      <c r="E226" s="13">
        <f t="shared" si="21"/>
        <v>0</v>
      </c>
      <c r="F226" s="13">
        <f t="shared" si="26"/>
        <v>0</v>
      </c>
      <c r="G226" s="19"/>
      <c r="H226" s="5">
        <f t="shared" si="23"/>
        <v>0</v>
      </c>
      <c r="I226" s="5">
        <f t="shared" si="22"/>
        <v>0</v>
      </c>
    </row>
    <row r="227" spans="1:9">
      <c r="A227">
        <v>217</v>
      </c>
      <c r="B227" s="12">
        <f t="shared" si="27"/>
        <v>6588.5</v>
      </c>
      <c r="C227" s="13">
        <f t="shared" si="24"/>
        <v>0</v>
      </c>
      <c r="D227" s="13">
        <f t="shared" si="25"/>
        <v>0</v>
      </c>
      <c r="E227" s="13">
        <f t="shared" si="21"/>
        <v>0</v>
      </c>
      <c r="F227" s="13">
        <f t="shared" si="26"/>
        <v>0</v>
      </c>
      <c r="G227" s="19"/>
      <c r="H227" s="5">
        <f t="shared" si="23"/>
        <v>0</v>
      </c>
      <c r="I227" s="5">
        <f t="shared" si="22"/>
        <v>0</v>
      </c>
    </row>
    <row r="228" spans="1:9">
      <c r="A228">
        <v>218</v>
      </c>
      <c r="B228" s="12">
        <f t="shared" si="27"/>
        <v>6619</v>
      </c>
      <c r="C228" s="13">
        <f t="shared" si="24"/>
        <v>0</v>
      </c>
      <c r="D228" s="13">
        <f t="shared" si="25"/>
        <v>0</v>
      </c>
      <c r="E228" s="13">
        <f t="shared" si="21"/>
        <v>0</v>
      </c>
      <c r="F228" s="13">
        <f t="shared" si="26"/>
        <v>0</v>
      </c>
      <c r="G228" s="19"/>
      <c r="H228" s="5">
        <f t="shared" si="23"/>
        <v>0</v>
      </c>
      <c r="I228" s="5">
        <f t="shared" si="22"/>
        <v>0</v>
      </c>
    </row>
    <row r="229" spans="1:9">
      <c r="A229">
        <v>219</v>
      </c>
      <c r="B229" s="12">
        <f t="shared" si="27"/>
        <v>6649.5</v>
      </c>
      <c r="C229" s="13">
        <f t="shared" si="24"/>
        <v>0</v>
      </c>
      <c r="D229" s="13">
        <f t="shared" si="25"/>
        <v>0</v>
      </c>
      <c r="E229" s="13">
        <f t="shared" si="21"/>
        <v>0</v>
      </c>
      <c r="F229" s="13">
        <f t="shared" si="26"/>
        <v>0</v>
      </c>
      <c r="G229" s="19"/>
      <c r="H229" s="5">
        <f t="shared" si="23"/>
        <v>0</v>
      </c>
      <c r="I229" s="5">
        <f t="shared" si="22"/>
        <v>0</v>
      </c>
    </row>
    <row r="230" spans="1:9">
      <c r="A230">
        <v>220</v>
      </c>
      <c r="B230" s="12">
        <f t="shared" si="27"/>
        <v>6680</v>
      </c>
      <c r="C230" s="13">
        <f t="shared" si="24"/>
        <v>0</v>
      </c>
      <c r="D230" s="13">
        <f t="shared" si="25"/>
        <v>0</v>
      </c>
      <c r="E230" s="13">
        <f t="shared" si="21"/>
        <v>0</v>
      </c>
      <c r="F230" s="13">
        <f t="shared" si="26"/>
        <v>0</v>
      </c>
      <c r="G230" s="19"/>
      <c r="H230" s="5">
        <f t="shared" si="23"/>
        <v>0</v>
      </c>
      <c r="I230" s="5">
        <f t="shared" si="22"/>
        <v>0</v>
      </c>
    </row>
    <row r="231" spans="1:9">
      <c r="A231">
        <v>221</v>
      </c>
      <c r="B231" s="12">
        <f t="shared" si="27"/>
        <v>6710.5</v>
      </c>
      <c r="C231" s="13">
        <f t="shared" si="24"/>
        <v>0</v>
      </c>
      <c r="D231" s="13">
        <f t="shared" si="25"/>
        <v>0</v>
      </c>
      <c r="E231" s="13">
        <f t="shared" si="21"/>
        <v>0</v>
      </c>
      <c r="F231" s="13">
        <f t="shared" si="26"/>
        <v>0</v>
      </c>
      <c r="G231" s="19"/>
      <c r="H231" s="5">
        <f t="shared" si="23"/>
        <v>0</v>
      </c>
      <c r="I231" s="5">
        <f t="shared" si="22"/>
        <v>0</v>
      </c>
    </row>
    <row r="232" spans="1:9">
      <c r="A232">
        <v>222</v>
      </c>
      <c r="B232" s="12">
        <f t="shared" si="27"/>
        <v>6741</v>
      </c>
      <c r="C232" s="13">
        <f t="shared" si="24"/>
        <v>0</v>
      </c>
      <c r="D232" s="13">
        <f t="shared" si="25"/>
        <v>0</v>
      </c>
      <c r="E232" s="13">
        <f t="shared" si="21"/>
        <v>0</v>
      </c>
      <c r="F232" s="13">
        <f t="shared" si="26"/>
        <v>0</v>
      </c>
      <c r="G232" s="19"/>
      <c r="H232" s="5">
        <f t="shared" si="23"/>
        <v>0</v>
      </c>
      <c r="I232" s="5">
        <f t="shared" si="22"/>
        <v>0</v>
      </c>
    </row>
    <row r="233" spans="1:9">
      <c r="A233">
        <v>223</v>
      </c>
      <c r="B233" s="12">
        <f t="shared" si="27"/>
        <v>6771.5</v>
      </c>
      <c r="C233" s="13">
        <f t="shared" si="24"/>
        <v>0</v>
      </c>
      <c r="D233" s="13">
        <f t="shared" si="25"/>
        <v>0</v>
      </c>
      <c r="E233" s="13">
        <f t="shared" si="21"/>
        <v>0</v>
      </c>
      <c r="F233" s="13">
        <f t="shared" si="26"/>
        <v>0</v>
      </c>
      <c r="G233" s="19"/>
      <c r="H233" s="5">
        <f t="shared" si="23"/>
        <v>0</v>
      </c>
      <c r="I233" s="5">
        <f t="shared" si="22"/>
        <v>0</v>
      </c>
    </row>
    <row r="234" spans="1:9">
      <c r="A234">
        <v>224</v>
      </c>
      <c r="B234" s="12">
        <f t="shared" si="27"/>
        <v>6802</v>
      </c>
      <c r="C234" s="13">
        <f t="shared" si="24"/>
        <v>0</v>
      </c>
      <c r="D234" s="13">
        <f t="shared" si="25"/>
        <v>0</v>
      </c>
      <c r="E234" s="13">
        <f t="shared" si="21"/>
        <v>0</v>
      </c>
      <c r="F234" s="13">
        <f t="shared" si="26"/>
        <v>0</v>
      </c>
      <c r="G234" s="19"/>
      <c r="H234" s="5">
        <f t="shared" si="23"/>
        <v>0</v>
      </c>
      <c r="I234" s="5">
        <f t="shared" si="22"/>
        <v>0</v>
      </c>
    </row>
    <row r="235" spans="1:9">
      <c r="A235">
        <v>225</v>
      </c>
      <c r="B235" s="12">
        <f t="shared" si="27"/>
        <v>6832.5</v>
      </c>
      <c r="C235" s="13">
        <f t="shared" si="24"/>
        <v>0</v>
      </c>
      <c r="D235" s="13">
        <f t="shared" si="25"/>
        <v>0</v>
      </c>
      <c r="E235" s="13">
        <f t="shared" si="21"/>
        <v>0</v>
      </c>
      <c r="F235" s="13">
        <f t="shared" si="26"/>
        <v>0</v>
      </c>
      <c r="G235" s="19"/>
      <c r="H235" s="5">
        <f t="shared" si="23"/>
        <v>0</v>
      </c>
      <c r="I235" s="5">
        <f t="shared" si="22"/>
        <v>0</v>
      </c>
    </row>
    <row r="236" spans="1:9">
      <c r="A236">
        <v>226</v>
      </c>
      <c r="B236" s="12">
        <f t="shared" si="27"/>
        <v>6863</v>
      </c>
      <c r="C236" s="13">
        <f t="shared" si="24"/>
        <v>0</v>
      </c>
      <c r="D236" s="13">
        <f t="shared" si="25"/>
        <v>0</v>
      </c>
      <c r="E236" s="13">
        <f t="shared" si="21"/>
        <v>0</v>
      </c>
      <c r="F236" s="13">
        <f t="shared" si="26"/>
        <v>0</v>
      </c>
      <c r="G236" s="19"/>
      <c r="H236" s="5">
        <f t="shared" si="23"/>
        <v>0</v>
      </c>
      <c r="I236" s="5">
        <f t="shared" si="22"/>
        <v>0</v>
      </c>
    </row>
    <row r="237" spans="1:9">
      <c r="A237">
        <v>227</v>
      </c>
      <c r="B237" s="12">
        <f t="shared" si="27"/>
        <v>6893.5</v>
      </c>
      <c r="C237" s="13">
        <f t="shared" si="24"/>
        <v>0</v>
      </c>
      <c r="D237" s="13">
        <f t="shared" si="25"/>
        <v>0</v>
      </c>
      <c r="E237" s="13">
        <f t="shared" si="21"/>
        <v>0</v>
      </c>
      <c r="F237" s="13">
        <f t="shared" si="26"/>
        <v>0</v>
      </c>
      <c r="G237" s="19"/>
      <c r="H237" s="5">
        <f t="shared" si="23"/>
        <v>0</v>
      </c>
      <c r="I237" s="5">
        <f t="shared" si="22"/>
        <v>0</v>
      </c>
    </row>
    <row r="238" spans="1:9">
      <c r="A238">
        <v>228</v>
      </c>
      <c r="B238" s="12">
        <f t="shared" si="27"/>
        <v>6924</v>
      </c>
      <c r="C238" s="13">
        <f t="shared" si="24"/>
        <v>0</v>
      </c>
      <c r="D238" s="13">
        <f t="shared" si="25"/>
        <v>0</v>
      </c>
      <c r="E238" s="13">
        <f t="shared" si="21"/>
        <v>0</v>
      </c>
      <c r="F238" s="13">
        <f t="shared" si="26"/>
        <v>0</v>
      </c>
      <c r="G238" s="19"/>
      <c r="H238" s="5">
        <f t="shared" si="23"/>
        <v>0</v>
      </c>
      <c r="I238" s="5">
        <f t="shared" si="22"/>
        <v>0</v>
      </c>
    </row>
    <row r="239" spans="1:9">
      <c r="A239">
        <v>229</v>
      </c>
      <c r="B239" s="12">
        <f t="shared" si="27"/>
        <v>6954.5</v>
      </c>
      <c r="C239" s="13">
        <f t="shared" si="24"/>
        <v>0</v>
      </c>
      <c r="D239" s="13">
        <f t="shared" si="25"/>
        <v>0</v>
      </c>
      <c r="E239" s="13">
        <f t="shared" si="21"/>
        <v>0</v>
      </c>
      <c r="F239" s="13">
        <f t="shared" si="26"/>
        <v>0</v>
      </c>
      <c r="G239" s="19"/>
      <c r="H239" s="5">
        <f t="shared" si="23"/>
        <v>0</v>
      </c>
      <c r="I239" s="5">
        <f t="shared" si="22"/>
        <v>0</v>
      </c>
    </row>
    <row r="240" spans="1:9">
      <c r="A240">
        <v>230</v>
      </c>
      <c r="B240" s="12">
        <f t="shared" si="27"/>
        <v>6985</v>
      </c>
      <c r="C240" s="13">
        <f t="shared" si="24"/>
        <v>0</v>
      </c>
      <c r="D240" s="13">
        <f t="shared" si="25"/>
        <v>0</v>
      </c>
      <c r="E240" s="13">
        <f t="shared" si="21"/>
        <v>0</v>
      </c>
      <c r="F240" s="13">
        <f t="shared" si="26"/>
        <v>0</v>
      </c>
      <c r="G240" s="19"/>
      <c r="H240" s="5">
        <f t="shared" si="23"/>
        <v>0</v>
      </c>
      <c r="I240" s="5">
        <f t="shared" si="22"/>
        <v>0</v>
      </c>
    </row>
    <row r="241" spans="1:9">
      <c r="A241">
        <v>231</v>
      </c>
      <c r="B241" s="12">
        <f t="shared" si="27"/>
        <v>7015.5</v>
      </c>
      <c r="C241" s="13">
        <f t="shared" si="24"/>
        <v>0</v>
      </c>
      <c r="D241" s="13">
        <f t="shared" si="25"/>
        <v>0</v>
      </c>
      <c r="E241" s="13">
        <f t="shared" si="21"/>
        <v>0</v>
      </c>
      <c r="F241" s="13">
        <f t="shared" si="26"/>
        <v>0</v>
      </c>
      <c r="G241" s="19"/>
      <c r="H241" s="5">
        <f t="shared" si="23"/>
        <v>0</v>
      </c>
      <c r="I241" s="5">
        <f t="shared" si="22"/>
        <v>0</v>
      </c>
    </row>
    <row r="242" spans="1:9">
      <c r="A242">
        <v>232</v>
      </c>
      <c r="B242" s="12">
        <f t="shared" si="27"/>
        <v>7046</v>
      </c>
      <c r="C242" s="13">
        <f t="shared" si="24"/>
        <v>0</v>
      </c>
      <c r="D242" s="13">
        <f t="shared" si="25"/>
        <v>0</v>
      </c>
      <c r="E242" s="13">
        <f t="shared" si="21"/>
        <v>0</v>
      </c>
      <c r="F242" s="13">
        <f t="shared" si="26"/>
        <v>0</v>
      </c>
      <c r="G242" s="19"/>
      <c r="H242" s="5">
        <f t="shared" si="23"/>
        <v>0</v>
      </c>
      <c r="I242" s="5">
        <f t="shared" si="22"/>
        <v>0</v>
      </c>
    </row>
    <row r="243" spans="1:9">
      <c r="A243">
        <v>233</v>
      </c>
      <c r="B243" s="12">
        <f t="shared" si="27"/>
        <v>7076.5</v>
      </c>
      <c r="C243" s="13">
        <f t="shared" si="24"/>
        <v>0</v>
      </c>
      <c r="D243" s="13">
        <f t="shared" si="25"/>
        <v>0</v>
      </c>
      <c r="E243" s="13">
        <f t="shared" si="21"/>
        <v>0</v>
      </c>
      <c r="F243" s="13">
        <f t="shared" si="26"/>
        <v>0</v>
      </c>
      <c r="G243" s="19"/>
      <c r="H243" s="5">
        <f t="shared" si="23"/>
        <v>0</v>
      </c>
      <c r="I243" s="5">
        <f t="shared" si="22"/>
        <v>0</v>
      </c>
    </row>
    <row r="244" spans="1:9">
      <c r="A244">
        <v>234</v>
      </c>
      <c r="B244" s="12">
        <f t="shared" si="27"/>
        <v>7107</v>
      </c>
      <c r="C244" s="13">
        <f t="shared" si="24"/>
        <v>0</v>
      </c>
      <c r="D244" s="13">
        <f t="shared" si="25"/>
        <v>0</v>
      </c>
      <c r="E244" s="13">
        <f t="shared" si="21"/>
        <v>0</v>
      </c>
      <c r="F244" s="13">
        <f t="shared" si="26"/>
        <v>0</v>
      </c>
      <c r="G244" s="19"/>
      <c r="H244" s="5">
        <f t="shared" si="23"/>
        <v>0</v>
      </c>
      <c r="I244" s="5">
        <f t="shared" si="22"/>
        <v>0</v>
      </c>
    </row>
    <row r="245" spans="1:9">
      <c r="A245">
        <v>235</v>
      </c>
      <c r="B245" s="12">
        <f t="shared" si="27"/>
        <v>7137.5</v>
      </c>
      <c r="C245" s="13">
        <f t="shared" si="24"/>
        <v>0</v>
      </c>
      <c r="D245" s="13">
        <f t="shared" si="25"/>
        <v>0</v>
      </c>
      <c r="E245" s="13">
        <f t="shared" si="21"/>
        <v>0</v>
      </c>
      <c r="F245" s="13">
        <f t="shared" si="26"/>
        <v>0</v>
      </c>
      <c r="G245" s="19"/>
      <c r="H245" s="5">
        <f t="shared" si="23"/>
        <v>0</v>
      </c>
      <c r="I245" s="5">
        <f t="shared" si="22"/>
        <v>0</v>
      </c>
    </row>
    <row r="246" spans="1:9">
      <c r="A246">
        <v>236</v>
      </c>
      <c r="B246" s="12">
        <f t="shared" si="27"/>
        <v>7168</v>
      </c>
      <c r="C246" s="13">
        <f t="shared" si="24"/>
        <v>0</v>
      </c>
      <c r="D246" s="13">
        <f t="shared" si="25"/>
        <v>0</v>
      </c>
      <c r="E246" s="13">
        <f t="shared" si="21"/>
        <v>0</v>
      </c>
      <c r="F246" s="13">
        <f t="shared" si="26"/>
        <v>0</v>
      </c>
      <c r="G246" s="19"/>
      <c r="H246" s="5">
        <f t="shared" si="23"/>
        <v>0</v>
      </c>
      <c r="I246" s="5">
        <f t="shared" si="22"/>
        <v>0</v>
      </c>
    </row>
    <row r="247" spans="1:9">
      <c r="A247">
        <v>237</v>
      </c>
      <c r="B247" s="12">
        <f t="shared" si="27"/>
        <v>7198.5</v>
      </c>
      <c r="C247" s="13">
        <f t="shared" si="24"/>
        <v>0</v>
      </c>
      <c r="D247" s="13">
        <f t="shared" si="25"/>
        <v>0</v>
      </c>
      <c r="E247" s="13">
        <f t="shared" si="21"/>
        <v>0</v>
      </c>
      <c r="F247" s="13">
        <f t="shared" si="26"/>
        <v>0</v>
      </c>
      <c r="G247" s="19"/>
      <c r="H247" s="5">
        <f t="shared" si="23"/>
        <v>0</v>
      </c>
      <c r="I247" s="5">
        <f t="shared" si="22"/>
        <v>0</v>
      </c>
    </row>
    <row r="248" spans="1:9">
      <c r="A248">
        <v>238</v>
      </c>
      <c r="B248" s="12">
        <f t="shared" si="27"/>
        <v>7229</v>
      </c>
      <c r="C248" s="13">
        <f t="shared" si="24"/>
        <v>0</v>
      </c>
      <c r="D248" s="13">
        <f t="shared" si="25"/>
        <v>0</v>
      </c>
      <c r="E248" s="13">
        <f t="shared" si="21"/>
        <v>0</v>
      </c>
      <c r="F248" s="13">
        <f t="shared" si="26"/>
        <v>0</v>
      </c>
      <c r="G248" s="19"/>
      <c r="H248" s="5">
        <f t="shared" si="23"/>
        <v>0</v>
      </c>
      <c r="I248" s="5">
        <f t="shared" si="22"/>
        <v>0</v>
      </c>
    </row>
    <row r="249" spans="1:9">
      <c r="A249">
        <v>239</v>
      </c>
      <c r="B249" s="12">
        <f t="shared" si="27"/>
        <v>7259.5</v>
      </c>
      <c r="C249" s="13">
        <f t="shared" si="24"/>
        <v>0</v>
      </c>
      <c r="D249" s="13">
        <f t="shared" si="25"/>
        <v>0</v>
      </c>
      <c r="E249" s="13">
        <f t="shared" si="21"/>
        <v>0</v>
      </c>
      <c r="F249" s="13">
        <f t="shared" si="26"/>
        <v>0</v>
      </c>
      <c r="G249" s="19"/>
      <c r="H249" s="5">
        <f t="shared" si="23"/>
        <v>0</v>
      </c>
      <c r="I249" s="5">
        <f t="shared" si="22"/>
        <v>0</v>
      </c>
    </row>
    <row r="250" spans="1:9">
      <c r="A250">
        <v>240</v>
      </c>
      <c r="B250" s="12">
        <f t="shared" si="27"/>
        <v>7290</v>
      </c>
      <c r="C250" s="13">
        <f t="shared" si="24"/>
        <v>0</v>
      </c>
      <c r="D250" s="13">
        <f t="shared" si="25"/>
        <v>0</v>
      </c>
      <c r="E250" s="13">
        <f t="shared" si="21"/>
        <v>0</v>
      </c>
      <c r="F250" s="13">
        <f t="shared" si="26"/>
        <v>0</v>
      </c>
      <c r="G250" s="19"/>
      <c r="H250" s="5">
        <f t="shared" si="23"/>
        <v>0</v>
      </c>
      <c r="I250" s="5">
        <f t="shared" si="22"/>
        <v>0</v>
      </c>
    </row>
    <row r="251" spans="1:9">
      <c r="A251">
        <v>241</v>
      </c>
      <c r="B251" s="12">
        <f t="shared" si="27"/>
        <v>7320.5</v>
      </c>
      <c r="C251" s="13">
        <f t="shared" si="24"/>
        <v>0</v>
      </c>
      <c r="D251" s="13">
        <f t="shared" si="25"/>
        <v>0</v>
      </c>
      <c r="E251" s="13">
        <f t="shared" si="21"/>
        <v>0</v>
      </c>
      <c r="F251" s="13">
        <f t="shared" si="26"/>
        <v>0</v>
      </c>
      <c r="G251" s="19"/>
      <c r="H251" s="5">
        <f t="shared" si="23"/>
        <v>0</v>
      </c>
      <c r="I251" s="5">
        <f t="shared" si="22"/>
        <v>0</v>
      </c>
    </row>
    <row r="252" spans="1:9">
      <c r="A252">
        <v>242</v>
      </c>
      <c r="B252" s="12">
        <f t="shared" si="27"/>
        <v>7351</v>
      </c>
      <c r="C252" s="13">
        <f t="shared" si="24"/>
        <v>0</v>
      </c>
      <c r="D252" s="13">
        <f t="shared" si="25"/>
        <v>0</v>
      </c>
      <c r="E252" s="13">
        <f t="shared" si="21"/>
        <v>0</v>
      </c>
      <c r="F252" s="13">
        <f t="shared" si="26"/>
        <v>0</v>
      </c>
      <c r="G252" s="19"/>
      <c r="H252" s="5">
        <f t="shared" si="23"/>
        <v>0</v>
      </c>
      <c r="I252" s="5">
        <f t="shared" si="22"/>
        <v>0</v>
      </c>
    </row>
    <row r="253" spans="1:9">
      <c r="A253">
        <v>243</v>
      </c>
      <c r="B253" s="12">
        <f t="shared" si="27"/>
        <v>7381.5</v>
      </c>
      <c r="C253" s="13">
        <f t="shared" si="24"/>
        <v>0</v>
      </c>
      <c r="D253" s="13">
        <f t="shared" si="25"/>
        <v>0</v>
      </c>
      <c r="E253" s="13">
        <f t="shared" si="21"/>
        <v>0</v>
      </c>
      <c r="F253" s="13">
        <f t="shared" si="26"/>
        <v>0</v>
      </c>
      <c r="G253" s="19"/>
      <c r="H253" s="5">
        <f t="shared" si="23"/>
        <v>0</v>
      </c>
      <c r="I253" s="5">
        <f t="shared" si="22"/>
        <v>0</v>
      </c>
    </row>
    <row r="254" spans="1:9">
      <c r="A254">
        <v>244</v>
      </c>
      <c r="B254" s="12">
        <f t="shared" si="27"/>
        <v>7412</v>
      </c>
      <c r="C254" s="13">
        <f t="shared" si="24"/>
        <v>0</v>
      </c>
      <c r="D254" s="13">
        <f t="shared" si="25"/>
        <v>0</v>
      </c>
      <c r="E254" s="13">
        <f t="shared" si="21"/>
        <v>0</v>
      </c>
      <c r="F254" s="13">
        <f t="shared" si="26"/>
        <v>0</v>
      </c>
      <c r="G254" s="19"/>
      <c r="H254" s="5">
        <f t="shared" si="23"/>
        <v>0</v>
      </c>
      <c r="I254" s="5">
        <f t="shared" si="22"/>
        <v>0</v>
      </c>
    </row>
    <row r="255" spans="1:9">
      <c r="A255">
        <v>245</v>
      </c>
      <c r="B255" s="12">
        <f t="shared" si="27"/>
        <v>7442.5</v>
      </c>
      <c r="C255" s="13">
        <f t="shared" si="24"/>
        <v>0</v>
      </c>
      <c r="D255" s="13">
        <f t="shared" si="25"/>
        <v>0</v>
      </c>
      <c r="E255" s="13">
        <f t="shared" si="21"/>
        <v>0</v>
      </c>
      <c r="F255" s="13">
        <f t="shared" si="26"/>
        <v>0</v>
      </c>
      <c r="G255" s="19"/>
      <c r="H255" s="5">
        <f t="shared" si="23"/>
        <v>0</v>
      </c>
      <c r="I255" s="5">
        <f t="shared" si="22"/>
        <v>0</v>
      </c>
    </row>
    <row r="256" spans="1:9">
      <c r="A256">
        <v>246</v>
      </c>
      <c r="B256" s="12">
        <f t="shared" si="27"/>
        <v>7473</v>
      </c>
      <c r="C256" s="13">
        <f t="shared" si="24"/>
        <v>0</v>
      </c>
      <c r="D256" s="13">
        <f t="shared" si="25"/>
        <v>0</v>
      </c>
      <c r="E256" s="13">
        <f t="shared" si="21"/>
        <v>0</v>
      </c>
      <c r="F256" s="13">
        <f t="shared" si="26"/>
        <v>0</v>
      </c>
      <c r="G256" s="19"/>
      <c r="H256" s="5">
        <f t="shared" si="23"/>
        <v>0</v>
      </c>
      <c r="I256" s="5">
        <f t="shared" si="22"/>
        <v>0</v>
      </c>
    </row>
    <row r="257" spans="1:9">
      <c r="A257">
        <v>247</v>
      </c>
      <c r="B257" s="12">
        <f t="shared" si="27"/>
        <v>7503.5</v>
      </c>
      <c r="C257" s="13">
        <f t="shared" si="24"/>
        <v>0</v>
      </c>
      <c r="D257" s="13">
        <f t="shared" si="25"/>
        <v>0</v>
      </c>
      <c r="E257" s="13">
        <f t="shared" si="21"/>
        <v>0</v>
      </c>
      <c r="F257" s="13">
        <f t="shared" si="26"/>
        <v>0</v>
      </c>
      <c r="G257" s="19"/>
      <c r="H257" s="5">
        <f t="shared" si="23"/>
        <v>0</v>
      </c>
      <c r="I257" s="5">
        <f t="shared" si="22"/>
        <v>0</v>
      </c>
    </row>
    <row r="258" spans="1:9">
      <c r="A258">
        <v>248</v>
      </c>
      <c r="B258" s="12">
        <f t="shared" si="27"/>
        <v>7534</v>
      </c>
      <c r="C258" s="13">
        <f t="shared" si="24"/>
        <v>0</v>
      </c>
      <c r="D258" s="13">
        <f t="shared" si="25"/>
        <v>0</v>
      </c>
      <c r="E258" s="13">
        <f t="shared" si="21"/>
        <v>0</v>
      </c>
      <c r="F258" s="13">
        <f t="shared" si="26"/>
        <v>0</v>
      </c>
      <c r="G258" s="19"/>
      <c r="H258" s="5">
        <f t="shared" si="23"/>
        <v>0</v>
      </c>
      <c r="I258" s="5">
        <f t="shared" si="22"/>
        <v>0</v>
      </c>
    </row>
    <row r="259" spans="1:9">
      <c r="A259">
        <v>249</v>
      </c>
      <c r="B259" s="12">
        <f t="shared" si="27"/>
        <v>7564.5</v>
      </c>
      <c r="C259" s="13">
        <f t="shared" si="24"/>
        <v>0</v>
      </c>
      <c r="D259" s="13">
        <f t="shared" si="25"/>
        <v>0</v>
      </c>
      <c r="E259" s="13">
        <f t="shared" si="21"/>
        <v>0</v>
      </c>
      <c r="F259" s="13">
        <f t="shared" si="26"/>
        <v>0</v>
      </c>
      <c r="G259" s="19"/>
      <c r="H259" s="5">
        <f t="shared" si="23"/>
        <v>0</v>
      </c>
      <c r="I259" s="5">
        <f t="shared" si="22"/>
        <v>0</v>
      </c>
    </row>
    <row r="260" spans="1:9">
      <c r="A260">
        <v>250</v>
      </c>
      <c r="B260" s="12">
        <f t="shared" si="27"/>
        <v>7595</v>
      </c>
      <c r="C260" s="13">
        <f t="shared" si="24"/>
        <v>0</v>
      </c>
      <c r="D260" s="13">
        <f t="shared" si="25"/>
        <v>0</v>
      </c>
      <c r="E260" s="13">
        <f t="shared" si="21"/>
        <v>0</v>
      </c>
      <c r="F260" s="13">
        <f t="shared" si="26"/>
        <v>0</v>
      </c>
      <c r="G260" s="19"/>
      <c r="H260" s="5">
        <f t="shared" si="23"/>
        <v>0</v>
      </c>
      <c r="I260" s="5">
        <f t="shared" si="22"/>
        <v>0</v>
      </c>
    </row>
    <row r="261" spans="1:9">
      <c r="A261">
        <v>251</v>
      </c>
      <c r="B261" s="12">
        <f t="shared" si="27"/>
        <v>7625.5</v>
      </c>
      <c r="C261" s="13">
        <f t="shared" si="24"/>
        <v>0</v>
      </c>
      <c r="D261" s="13">
        <f t="shared" si="25"/>
        <v>0</v>
      </c>
      <c r="E261" s="13">
        <f t="shared" si="21"/>
        <v>0</v>
      </c>
      <c r="F261" s="13">
        <f t="shared" si="26"/>
        <v>0</v>
      </c>
      <c r="G261" s="19"/>
      <c r="H261" s="5">
        <f t="shared" si="23"/>
        <v>0</v>
      </c>
      <c r="I261" s="5">
        <f t="shared" si="22"/>
        <v>0</v>
      </c>
    </row>
    <row r="262" spans="1:9">
      <c r="A262">
        <v>252</v>
      </c>
      <c r="B262" s="12">
        <f t="shared" si="27"/>
        <v>7656</v>
      </c>
      <c r="C262" s="13">
        <f t="shared" si="24"/>
        <v>0</v>
      </c>
      <c r="D262" s="13">
        <f t="shared" si="25"/>
        <v>0</v>
      </c>
      <c r="E262" s="13">
        <f t="shared" si="21"/>
        <v>0</v>
      </c>
      <c r="F262" s="13">
        <f t="shared" si="26"/>
        <v>0</v>
      </c>
      <c r="G262" s="19"/>
      <c r="H262" s="5">
        <f t="shared" si="23"/>
        <v>0</v>
      </c>
      <c r="I262" s="5">
        <f t="shared" si="22"/>
        <v>0</v>
      </c>
    </row>
    <row r="263" spans="1:9">
      <c r="A263">
        <v>253</v>
      </c>
      <c r="B263" s="12">
        <f t="shared" si="27"/>
        <v>7686.5</v>
      </c>
      <c r="C263" s="13">
        <f t="shared" si="24"/>
        <v>0</v>
      </c>
      <c r="D263" s="13">
        <f t="shared" si="25"/>
        <v>0</v>
      </c>
      <c r="E263" s="13">
        <f t="shared" si="21"/>
        <v>0</v>
      </c>
      <c r="F263" s="13">
        <f t="shared" si="26"/>
        <v>0</v>
      </c>
      <c r="G263" s="19"/>
      <c r="H263" s="5">
        <f t="shared" si="23"/>
        <v>0</v>
      </c>
      <c r="I263" s="5">
        <f t="shared" si="22"/>
        <v>0</v>
      </c>
    </row>
    <row r="264" spans="1:9">
      <c r="A264">
        <v>254</v>
      </c>
      <c r="B264" s="12">
        <f t="shared" si="27"/>
        <v>7717</v>
      </c>
      <c r="C264" s="13">
        <f t="shared" si="24"/>
        <v>0</v>
      </c>
      <c r="D264" s="13">
        <f t="shared" si="25"/>
        <v>0</v>
      </c>
      <c r="E264" s="13">
        <f t="shared" si="21"/>
        <v>0</v>
      </c>
      <c r="F264" s="13">
        <f t="shared" si="26"/>
        <v>0</v>
      </c>
      <c r="G264" s="19"/>
      <c r="H264" s="5">
        <f t="shared" si="23"/>
        <v>0</v>
      </c>
      <c r="I264" s="5">
        <f t="shared" si="22"/>
        <v>0</v>
      </c>
    </row>
    <row r="265" spans="1:9">
      <c r="A265">
        <v>255</v>
      </c>
      <c r="B265" s="12">
        <f t="shared" si="27"/>
        <v>7747.5</v>
      </c>
      <c r="C265" s="13">
        <f t="shared" si="24"/>
        <v>0</v>
      </c>
      <c r="D265" s="13">
        <f t="shared" si="25"/>
        <v>0</v>
      </c>
      <c r="E265" s="13">
        <f t="shared" si="21"/>
        <v>0</v>
      </c>
      <c r="F265" s="13">
        <f t="shared" si="26"/>
        <v>0</v>
      </c>
      <c r="G265" s="19"/>
      <c r="H265" s="5">
        <f t="shared" si="23"/>
        <v>0</v>
      </c>
      <c r="I265" s="5">
        <f t="shared" si="22"/>
        <v>0</v>
      </c>
    </row>
    <row r="266" spans="1:9">
      <c r="A266">
        <v>256</v>
      </c>
      <c r="B266" s="12">
        <f t="shared" si="27"/>
        <v>7778</v>
      </c>
      <c r="C266" s="13">
        <f t="shared" si="24"/>
        <v>0</v>
      </c>
      <c r="D266" s="13">
        <f t="shared" si="25"/>
        <v>0</v>
      </c>
      <c r="E266" s="13">
        <f t="shared" si="21"/>
        <v>0</v>
      </c>
      <c r="F266" s="13">
        <f t="shared" si="26"/>
        <v>0</v>
      </c>
      <c r="G266" s="19"/>
      <c r="H266" s="5">
        <f t="shared" si="23"/>
        <v>0</v>
      </c>
      <c r="I266" s="5">
        <f t="shared" si="22"/>
        <v>0</v>
      </c>
    </row>
    <row r="267" spans="1:9">
      <c r="A267">
        <v>257</v>
      </c>
      <c r="B267" s="12">
        <f t="shared" si="27"/>
        <v>7808.5</v>
      </c>
      <c r="C267" s="13">
        <f t="shared" si="24"/>
        <v>0</v>
      </c>
      <c r="D267" s="13">
        <f t="shared" si="25"/>
        <v>0</v>
      </c>
      <c r="E267" s="13">
        <f t="shared" ref="E267:E330" si="28">+$B$7-D267</f>
        <v>0</v>
      </c>
      <c r="F267" s="13">
        <f t="shared" si="26"/>
        <v>0</v>
      </c>
      <c r="G267" s="19"/>
      <c r="H267" s="5">
        <f t="shared" si="23"/>
        <v>0</v>
      </c>
      <c r="I267" s="5">
        <f t="shared" ref="I267:I330" si="29">+H267-F267</f>
        <v>0</v>
      </c>
    </row>
    <row r="268" spans="1:9">
      <c r="A268">
        <v>258</v>
      </c>
      <c r="B268" s="12">
        <f t="shared" si="27"/>
        <v>7839</v>
      </c>
      <c r="C268" s="13">
        <f t="shared" si="24"/>
        <v>0</v>
      </c>
      <c r="D268" s="13">
        <f t="shared" si="25"/>
        <v>0</v>
      </c>
      <c r="E268" s="13">
        <f t="shared" si="28"/>
        <v>0</v>
      </c>
      <c r="F268" s="13">
        <f t="shared" si="26"/>
        <v>0</v>
      </c>
      <c r="G268" s="19"/>
      <c r="H268" s="5">
        <f t="shared" ref="H268:H331" si="30">FV($B$4/12,A268-A267,0,-H267,)</f>
        <v>0</v>
      </c>
      <c r="I268" s="5">
        <f t="shared" si="29"/>
        <v>0</v>
      </c>
    </row>
    <row r="269" spans="1:9">
      <c r="A269">
        <v>259</v>
      </c>
      <c r="B269" s="12">
        <f t="shared" si="27"/>
        <v>7869.5</v>
      </c>
      <c r="C269" s="13">
        <f t="shared" ref="C269:C332" si="31">+F268</f>
        <v>0</v>
      </c>
      <c r="D269" s="13">
        <f t="shared" ref="D269:D332" si="32">+C269-F269</f>
        <v>0</v>
      </c>
      <c r="E269" s="13">
        <f t="shared" si="28"/>
        <v>0</v>
      </c>
      <c r="F269" s="13">
        <f t="shared" ref="F269:F332" si="33">-PV($B$6/12,($B$8*12)-A269,$B$7,0)</f>
        <v>0</v>
      </c>
      <c r="G269" s="19"/>
      <c r="H269" s="5">
        <f t="shared" si="30"/>
        <v>0</v>
      </c>
      <c r="I269" s="5">
        <f t="shared" si="29"/>
        <v>0</v>
      </c>
    </row>
    <row r="270" spans="1:9">
      <c r="A270">
        <v>260</v>
      </c>
      <c r="B270" s="12">
        <f t="shared" ref="B270:B333" si="34">+B269+30.5</f>
        <v>7900</v>
      </c>
      <c r="C270" s="13">
        <f t="shared" si="31"/>
        <v>0</v>
      </c>
      <c r="D270" s="13">
        <f t="shared" si="32"/>
        <v>0</v>
      </c>
      <c r="E270" s="13">
        <f t="shared" si="28"/>
        <v>0</v>
      </c>
      <c r="F270" s="13">
        <f t="shared" si="33"/>
        <v>0</v>
      </c>
      <c r="G270" s="19"/>
      <c r="H270" s="5">
        <f t="shared" si="30"/>
        <v>0</v>
      </c>
      <c r="I270" s="5">
        <f t="shared" si="29"/>
        <v>0</v>
      </c>
    </row>
    <row r="271" spans="1:9">
      <c r="A271">
        <v>261</v>
      </c>
      <c r="B271" s="12">
        <f t="shared" si="34"/>
        <v>7930.5</v>
      </c>
      <c r="C271" s="13">
        <f t="shared" si="31"/>
        <v>0</v>
      </c>
      <c r="D271" s="13">
        <f t="shared" si="32"/>
        <v>0</v>
      </c>
      <c r="E271" s="13">
        <f t="shared" si="28"/>
        <v>0</v>
      </c>
      <c r="F271" s="13">
        <f t="shared" si="33"/>
        <v>0</v>
      </c>
      <c r="G271" s="19"/>
      <c r="H271" s="5">
        <f t="shared" si="30"/>
        <v>0</v>
      </c>
      <c r="I271" s="5">
        <f t="shared" si="29"/>
        <v>0</v>
      </c>
    </row>
    <row r="272" spans="1:9">
      <c r="A272">
        <v>262</v>
      </c>
      <c r="B272" s="12">
        <f t="shared" si="34"/>
        <v>7961</v>
      </c>
      <c r="C272" s="13">
        <f t="shared" si="31"/>
        <v>0</v>
      </c>
      <c r="D272" s="13">
        <f t="shared" si="32"/>
        <v>0</v>
      </c>
      <c r="E272" s="13">
        <f t="shared" si="28"/>
        <v>0</v>
      </c>
      <c r="F272" s="13">
        <f t="shared" si="33"/>
        <v>0</v>
      </c>
      <c r="G272" s="19"/>
      <c r="H272" s="5">
        <f t="shared" si="30"/>
        <v>0</v>
      </c>
      <c r="I272" s="5">
        <f t="shared" si="29"/>
        <v>0</v>
      </c>
    </row>
    <row r="273" spans="1:9">
      <c r="A273">
        <v>263</v>
      </c>
      <c r="B273" s="12">
        <f t="shared" si="34"/>
        <v>7991.5</v>
      </c>
      <c r="C273" s="13">
        <f t="shared" si="31"/>
        <v>0</v>
      </c>
      <c r="D273" s="13">
        <f t="shared" si="32"/>
        <v>0</v>
      </c>
      <c r="E273" s="13">
        <f t="shared" si="28"/>
        <v>0</v>
      </c>
      <c r="F273" s="13">
        <f t="shared" si="33"/>
        <v>0</v>
      </c>
      <c r="G273" s="19"/>
      <c r="H273" s="5">
        <f t="shared" si="30"/>
        <v>0</v>
      </c>
      <c r="I273" s="5">
        <f t="shared" si="29"/>
        <v>0</v>
      </c>
    </row>
    <row r="274" spans="1:9">
      <c r="A274">
        <v>264</v>
      </c>
      <c r="B274" s="12">
        <f t="shared" si="34"/>
        <v>8022</v>
      </c>
      <c r="C274" s="13">
        <f t="shared" si="31"/>
        <v>0</v>
      </c>
      <c r="D274" s="13">
        <f t="shared" si="32"/>
        <v>0</v>
      </c>
      <c r="E274" s="13">
        <f t="shared" si="28"/>
        <v>0</v>
      </c>
      <c r="F274" s="13">
        <f t="shared" si="33"/>
        <v>0</v>
      </c>
      <c r="G274" s="19"/>
      <c r="H274" s="5">
        <f t="shared" si="30"/>
        <v>0</v>
      </c>
      <c r="I274" s="5">
        <f t="shared" si="29"/>
        <v>0</v>
      </c>
    </row>
    <row r="275" spans="1:9">
      <c r="A275">
        <v>265</v>
      </c>
      <c r="B275" s="12">
        <f t="shared" si="34"/>
        <v>8052.5</v>
      </c>
      <c r="C275" s="13">
        <f t="shared" si="31"/>
        <v>0</v>
      </c>
      <c r="D275" s="13">
        <f t="shared" si="32"/>
        <v>0</v>
      </c>
      <c r="E275" s="13">
        <f t="shared" si="28"/>
        <v>0</v>
      </c>
      <c r="F275" s="13">
        <f t="shared" si="33"/>
        <v>0</v>
      </c>
      <c r="G275" s="19"/>
      <c r="H275" s="5">
        <f t="shared" si="30"/>
        <v>0</v>
      </c>
      <c r="I275" s="5">
        <f t="shared" si="29"/>
        <v>0</v>
      </c>
    </row>
    <row r="276" spans="1:9">
      <c r="A276">
        <v>266</v>
      </c>
      <c r="B276" s="12">
        <f t="shared" si="34"/>
        <v>8083</v>
      </c>
      <c r="C276" s="13">
        <f t="shared" si="31"/>
        <v>0</v>
      </c>
      <c r="D276" s="13">
        <f t="shared" si="32"/>
        <v>0</v>
      </c>
      <c r="E276" s="13">
        <f t="shared" si="28"/>
        <v>0</v>
      </c>
      <c r="F276" s="13">
        <f t="shared" si="33"/>
        <v>0</v>
      </c>
      <c r="G276" s="19"/>
      <c r="H276" s="5">
        <f t="shared" si="30"/>
        <v>0</v>
      </c>
      <c r="I276" s="5">
        <f t="shared" si="29"/>
        <v>0</v>
      </c>
    </row>
    <row r="277" spans="1:9">
      <c r="A277">
        <v>267</v>
      </c>
      <c r="B277" s="12">
        <f t="shared" si="34"/>
        <v>8113.5</v>
      </c>
      <c r="C277" s="13">
        <f t="shared" si="31"/>
        <v>0</v>
      </c>
      <c r="D277" s="13">
        <f t="shared" si="32"/>
        <v>0</v>
      </c>
      <c r="E277" s="13">
        <f t="shared" si="28"/>
        <v>0</v>
      </c>
      <c r="F277" s="13">
        <f t="shared" si="33"/>
        <v>0</v>
      </c>
      <c r="G277" s="19"/>
      <c r="H277" s="5">
        <f t="shared" si="30"/>
        <v>0</v>
      </c>
      <c r="I277" s="5">
        <f t="shared" si="29"/>
        <v>0</v>
      </c>
    </row>
    <row r="278" spans="1:9">
      <c r="A278">
        <v>268</v>
      </c>
      <c r="B278" s="12">
        <f t="shared" si="34"/>
        <v>8144</v>
      </c>
      <c r="C278" s="13">
        <f t="shared" si="31"/>
        <v>0</v>
      </c>
      <c r="D278" s="13">
        <f t="shared" si="32"/>
        <v>0</v>
      </c>
      <c r="E278" s="13">
        <f t="shared" si="28"/>
        <v>0</v>
      </c>
      <c r="F278" s="13">
        <f t="shared" si="33"/>
        <v>0</v>
      </c>
      <c r="G278" s="19"/>
      <c r="H278" s="5">
        <f t="shared" si="30"/>
        <v>0</v>
      </c>
      <c r="I278" s="5">
        <f t="shared" si="29"/>
        <v>0</v>
      </c>
    </row>
    <row r="279" spans="1:9">
      <c r="A279">
        <v>269</v>
      </c>
      <c r="B279" s="12">
        <f t="shared" si="34"/>
        <v>8174.5</v>
      </c>
      <c r="C279" s="13">
        <f t="shared" si="31"/>
        <v>0</v>
      </c>
      <c r="D279" s="13">
        <f t="shared" si="32"/>
        <v>0</v>
      </c>
      <c r="E279" s="13">
        <f t="shared" si="28"/>
        <v>0</v>
      </c>
      <c r="F279" s="13">
        <f t="shared" si="33"/>
        <v>0</v>
      </c>
      <c r="G279" s="19"/>
      <c r="H279" s="5">
        <f t="shared" si="30"/>
        <v>0</v>
      </c>
      <c r="I279" s="5">
        <f t="shared" si="29"/>
        <v>0</v>
      </c>
    </row>
    <row r="280" spans="1:9">
      <c r="A280">
        <v>270</v>
      </c>
      <c r="B280" s="12">
        <f t="shared" si="34"/>
        <v>8205</v>
      </c>
      <c r="C280" s="13">
        <f t="shared" si="31"/>
        <v>0</v>
      </c>
      <c r="D280" s="13">
        <f t="shared" si="32"/>
        <v>0</v>
      </c>
      <c r="E280" s="13">
        <f t="shared" si="28"/>
        <v>0</v>
      </c>
      <c r="F280" s="13">
        <f t="shared" si="33"/>
        <v>0</v>
      </c>
      <c r="G280" s="19"/>
      <c r="H280" s="5">
        <f t="shared" si="30"/>
        <v>0</v>
      </c>
      <c r="I280" s="5">
        <f t="shared" si="29"/>
        <v>0</v>
      </c>
    </row>
    <row r="281" spans="1:9">
      <c r="A281">
        <v>271</v>
      </c>
      <c r="B281" s="12">
        <f t="shared" si="34"/>
        <v>8235.5</v>
      </c>
      <c r="C281" s="13">
        <f t="shared" si="31"/>
        <v>0</v>
      </c>
      <c r="D281" s="13">
        <f t="shared" si="32"/>
        <v>0</v>
      </c>
      <c r="E281" s="13">
        <f t="shared" si="28"/>
        <v>0</v>
      </c>
      <c r="F281" s="13">
        <f t="shared" si="33"/>
        <v>0</v>
      </c>
      <c r="G281" s="19"/>
      <c r="H281" s="5">
        <f t="shared" si="30"/>
        <v>0</v>
      </c>
      <c r="I281" s="5">
        <f t="shared" si="29"/>
        <v>0</v>
      </c>
    </row>
    <row r="282" spans="1:9">
      <c r="A282">
        <v>272</v>
      </c>
      <c r="B282" s="12">
        <f t="shared" si="34"/>
        <v>8266</v>
      </c>
      <c r="C282" s="13">
        <f t="shared" si="31"/>
        <v>0</v>
      </c>
      <c r="D282" s="13">
        <f t="shared" si="32"/>
        <v>0</v>
      </c>
      <c r="E282" s="13">
        <f t="shared" si="28"/>
        <v>0</v>
      </c>
      <c r="F282" s="13">
        <f t="shared" si="33"/>
        <v>0</v>
      </c>
      <c r="G282" s="19"/>
      <c r="H282" s="5">
        <f t="shared" si="30"/>
        <v>0</v>
      </c>
      <c r="I282" s="5">
        <f t="shared" si="29"/>
        <v>0</v>
      </c>
    </row>
    <row r="283" spans="1:9">
      <c r="A283">
        <v>273</v>
      </c>
      <c r="B283" s="12">
        <f t="shared" si="34"/>
        <v>8296.5</v>
      </c>
      <c r="C283" s="13">
        <f t="shared" si="31"/>
        <v>0</v>
      </c>
      <c r="D283" s="13">
        <f t="shared" si="32"/>
        <v>0</v>
      </c>
      <c r="E283" s="13">
        <f t="shared" si="28"/>
        <v>0</v>
      </c>
      <c r="F283" s="13">
        <f t="shared" si="33"/>
        <v>0</v>
      </c>
      <c r="G283" s="19"/>
      <c r="H283" s="5">
        <f t="shared" si="30"/>
        <v>0</v>
      </c>
      <c r="I283" s="5">
        <f t="shared" si="29"/>
        <v>0</v>
      </c>
    </row>
    <row r="284" spans="1:9">
      <c r="A284">
        <v>274</v>
      </c>
      <c r="B284" s="12">
        <f t="shared" si="34"/>
        <v>8327</v>
      </c>
      <c r="C284" s="13">
        <f t="shared" si="31"/>
        <v>0</v>
      </c>
      <c r="D284" s="13">
        <f t="shared" si="32"/>
        <v>0</v>
      </c>
      <c r="E284" s="13">
        <f t="shared" si="28"/>
        <v>0</v>
      </c>
      <c r="F284" s="13">
        <f t="shared" si="33"/>
        <v>0</v>
      </c>
      <c r="G284" s="19"/>
      <c r="H284" s="5">
        <f t="shared" si="30"/>
        <v>0</v>
      </c>
      <c r="I284" s="5">
        <f t="shared" si="29"/>
        <v>0</v>
      </c>
    </row>
    <row r="285" spans="1:9">
      <c r="A285">
        <v>275</v>
      </c>
      <c r="B285" s="12">
        <f t="shared" si="34"/>
        <v>8357.5</v>
      </c>
      <c r="C285" s="13">
        <f t="shared" si="31"/>
        <v>0</v>
      </c>
      <c r="D285" s="13">
        <f t="shared" si="32"/>
        <v>0</v>
      </c>
      <c r="E285" s="13">
        <f t="shared" si="28"/>
        <v>0</v>
      </c>
      <c r="F285" s="13">
        <f t="shared" si="33"/>
        <v>0</v>
      </c>
      <c r="G285" s="19"/>
      <c r="H285" s="5">
        <f t="shared" si="30"/>
        <v>0</v>
      </c>
      <c r="I285" s="5">
        <f t="shared" si="29"/>
        <v>0</v>
      </c>
    </row>
    <row r="286" spans="1:9">
      <c r="A286">
        <v>276</v>
      </c>
      <c r="B286" s="12">
        <f t="shared" si="34"/>
        <v>8388</v>
      </c>
      <c r="C286" s="13">
        <f t="shared" si="31"/>
        <v>0</v>
      </c>
      <c r="D286" s="13">
        <f t="shared" si="32"/>
        <v>0</v>
      </c>
      <c r="E286" s="13">
        <f t="shared" si="28"/>
        <v>0</v>
      </c>
      <c r="F286" s="13">
        <f t="shared" si="33"/>
        <v>0</v>
      </c>
      <c r="G286" s="19"/>
      <c r="H286" s="5">
        <f t="shared" si="30"/>
        <v>0</v>
      </c>
      <c r="I286" s="5">
        <f t="shared" si="29"/>
        <v>0</v>
      </c>
    </row>
    <row r="287" spans="1:9">
      <c r="A287">
        <v>277</v>
      </c>
      <c r="B287" s="12">
        <f t="shared" si="34"/>
        <v>8418.5</v>
      </c>
      <c r="C287" s="13">
        <f t="shared" si="31"/>
        <v>0</v>
      </c>
      <c r="D287" s="13">
        <f t="shared" si="32"/>
        <v>0</v>
      </c>
      <c r="E287" s="13">
        <f t="shared" si="28"/>
        <v>0</v>
      </c>
      <c r="F287" s="13">
        <f t="shared" si="33"/>
        <v>0</v>
      </c>
      <c r="G287" s="19"/>
      <c r="H287" s="5">
        <f t="shared" si="30"/>
        <v>0</v>
      </c>
      <c r="I287" s="5">
        <f t="shared" si="29"/>
        <v>0</v>
      </c>
    </row>
    <row r="288" spans="1:9">
      <c r="A288">
        <v>278</v>
      </c>
      <c r="B288" s="12">
        <f t="shared" si="34"/>
        <v>8449</v>
      </c>
      <c r="C288" s="13">
        <f t="shared" si="31"/>
        <v>0</v>
      </c>
      <c r="D288" s="13">
        <f t="shared" si="32"/>
        <v>0</v>
      </c>
      <c r="E288" s="13">
        <f t="shared" si="28"/>
        <v>0</v>
      </c>
      <c r="F288" s="13">
        <f t="shared" si="33"/>
        <v>0</v>
      </c>
      <c r="G288" s="19"/>
      <c r="H288" s="5">
        <f t="shared" si="30"/>
        <v>0</v>
      </c>
      <c r="I288" s="5">
        <f t="shared" si="29"/>
        <v>0</v>
      </c>
    </row>
    <row r="289" spans="1:9">
      <c r="A289">
        <v>279</v>
      </c>
      <c r="B289" s="12">
        <f t="shared" si="34"/>
        <v>8479.5</v>
      </c>
      <c r="C289" s="13">
        <f t="shared" si="31"/>
        <v>0</v>
      </c>
      <c r="D289" s="13">
        <f t="shared" si="32"/>
        <v>0</v>
      </c>
      <c r="E289" s="13">
        <f t="shared" si="28"/>
        <v>0</v>
      </c>
      <c r="F289" s="13">
        <f t="shared" si="33"/>
        <v>0</v>
      </c>
      <c r="G289" s="19"/>
      <c r="H289" s="5">
        <f t="shared" si="30"/>
        <v>0</v>
      </c>
      <c r="I289" s="5">
        <f t="shared" si="29"/>
        <v>0</v>
      </c>
    </row>
    <row r="290" spans="1:9">
      <c r="A290">
        <v>280</v>
      </c>
      <c r="B290" s="12">
        <f t="shared" si="34"/>
        <v>8510</v>
      </c>
      <c r="C290" s="13">
        <f t="shared" si="31"/>
        <v>0</v>
      </c>
      <c r="D290" s="13">
        <f t="shared" si="32"/>
        <v>0</v>
      </c>
      <c r="E290" s="13">
        <f t="shared" si="28"/>
        <v>0</v>
      </c>
      <c r="F290" s="13">
        <f t="shared" si="33"/>
        <v>0</v>
      </c>
      <c r="G290" s="19"/>
      <c r="H290" s="5">
        <f t="shared" si="30"/>
        <v>0</v>
      </c>
      <c r="I290" s="5">
        <f t="shared" si="29"/>
        <v>0</v>
      </c>
    </row>
    <row r="291" spans="1:9">
      <c r="A291">
        <v>281</v>
      </c>
      <c r="B291" s="12">
        <f t="shared" si="34"/>
        <v>8540.5</v>
      </c>
      <c r="C291" s="13">
        <f t="shared" si="31"/>
        <v>0</v>
      </c>
      <c r="D291" s="13">
        <f t="shared" si="32"/>
        <v>0</v>
      </c>
      <c r="E291" s="13">
        <f t="shared" si="28"/>
        <v>0</v>
      </c>
      <c r="F291" s="13">
        <f t="shared" si="33"/>
        <v>0</v>
      </c>
      <c r="G291" s="19"/>
      <c r="H291" s="5">
        <f t="shared" si="30"/>
        <v>0</v>
      </c>
      <c r="I291" s="5">
        <f t="shared" si="29"/>
        <v>0</v>
      </c>
    </row>
    <row r="292" spans="1:9">
      <c r="A292">
        <v>282</v>
      </c>
      <c r="B292" s="12">
        <f t="shared" si="34"/>
        <v>8571</v>
      </c>
      <c r="C292" s="13">
        <f t="shared" si="31"/>
        <v>0</v>
      </c>
      <c r="D292" s="13">
        <f t="shared" si="32"/>
        <v>0</v>
      </c>
      <c r="E292" s="13">
        <f t="shared" si="28"/>
        <v>0</v>
      </c>
      <c r="F292" s="13">
        <f t="shared" si="33"/>
        <v>0</v>
      </c>
      <c r="G292" s="19"/>
      <c r="H292" s="5">
        <f t="shared" si="30"/>
        <v>0</v>
      </c>
      <c r="I292" s="5">
        <f t="shared" si="29"/>
        <v>0</v>
      </c>
    </row>
    <row r="293" spans="1:9">
      <c r="A293">
        <v>283</v>
      </c>
      <c r="B293" s="12">
        <f t="shared" si="34"/>
        <v>8601.5</v>
      </c>
      <c r="C293" s="13">
        <f t="shared" si="31"/>
        <v>0</v>
      </c>
      <c r="D293" s="13">
        <f t="shared" si="32"/>
        <v>0</v>
      </c>
      <c r="E293" s="13">
        <f t="shared" si="28"/>
        <v>0</v>
      </c>
      <c r="F293" s="13">
        <f t="shared" si="33"/>
        <v>0</v>
      </c>
      <c r="G293" s="19"/>
      <c r="H293" s="5">
        <f t="shared" si="30"/>
        <v>0</v>
      </c>
      <c r="I293" s="5">
        <f t="shared" si="29"/>
        <v>0</v>
      </c>
    </row>
    <row r="294" spans="1:9">
      <c r="A294">
        <v>284</v>
      </c>
      <c r="B294" s="12">
        <f t="shared" si="34"/>
        <v>8632</v>
      </c>
      <c r="C294" s="13">
        <f t="shared" si="31"/>
        <v>0</v>
      </c>
      <c r="D294" s="13">
        <f t="shared" si="32"/>
        <v>0</v>
      </c>
      <c r="E294" s="13">
        <f t="shared" si="28"/>
        <v>0</v>
      </c>
      <c r="F294" s="13">
        <f t="shared" si="33"/>
        <v>0</v>
      </c>
      <c r="G294" s="19"/>
      <c r="H294" s="5">
        <f t="shared" si="30"/>
        <v>0</v>
      </c>
      <c r="I294" s="5">
        <f t="shared" si="29"/>
        <v>0</v>
      </c>
    </row>
    <row r="295" spans="1:9">
      <c r="A295">
        <v>285</v>
      </c>
      <c r="B295" s="12">
        <f t="shared" si="34"/>
        <v>8662.5</v>
      </c>
      <c r="C295" s="13">
        <f t="shared" si="31"/>
        <v>0</v>
      </c>
      <c r="D295" s="13">
        <f t="shared" si="32"/>
        <v>0</v>
      </c>
      <c r="E295" s="13">
        <f t="shared" si="28"/>
        <v>0</v>
      </c>
      <c r="F295" s="13">
        <f t="shared" si="33"/>
        <v>0</v>
      </c>
      <c r="G295" s="19"/>
      <c r="H295" s="5">
        <f t="shared" si="30"/>
        <v>0</v>
      </c>
      <c r="I295" s="5">
        <f t="shared" si="29"/>
        <v>0</v>
      </c>
    </row>
    <row r="296" spans="1:9">
      <c r="A296">
        <v>286</v>
      </c>
      <c r="B296" s="12">
        <f t="shared" si="34"/>
        <v>8693</v>
      </c>
      <c r="C296" s="13">
        <f t="shared" si="31"/>
        <v>0</v>
      </c>
      <c r="D296" s="13">
        <f t="shared" si="32"/>
        <v>0</v>
      </c>
      <c r="E296" s="13">
        <f t="shared" si="28"/>
        <v>0</v>
      </c>
      <c r="F296" s="13">
        <f t="shared" si="33"/>
        <v>0</v>
      </c>
      <c r="G296" s="19"/>
      <c r="H296" s="5">
        <f t="shared" si="30"/>
        <v>0</v>
      </c>
      <c r="I296" s="5">
        <f t="shared" si="29"/>
        <v>0</v>
      </c>
    </row>
    <row r="297" spans="1:9">
      <c r="A297">
        <v>287</v>
      </c>
      <c r="B297" s="12">
        <f t="shared" si="34"/>
        <v>8723.5</v>
      </c>
      <c r="C297" s="13">
        <f t="shared" si="31"/>
        <v>0</v>
      </c>
      <c r="D297" s="13">
        <f t="shared" si="32"/>
        <v>0</v>
      </c>
      <c r="E297" s="13">
        <f t="shared" si="28"/>
        <v>0</v>
      </c>
      <c r="F297" s="13">
        <f t="shared" si="33"/>
        <v>0</v>
      </c>
      <c r="G297" s="19"/>
      <c r="H297" s="5">
        <f t="shared" si="30"/>
        <v>0</v>
      </c>
      <c r="I297" s="5">
        <f t="shared" si="29"/>
        <v>0</v>
      </c>
    </row>
    <row r="298" spans="1:9">
      <c r="A298">
        <v>288</v>
      </c>
      <c r="B298" s="12">
        <f t="shared" si="34"/>
        <v>8754</v>
      </c>
      <c r="C298" s="13">
        <f t="shared" si="31"/>
        <v>0</v>
      </c>
      <c r="D298" s="13">
        <f t="shared" si="32"/>
        <v>0</v>
      </c>
      <c r="E298" s="13">
        <f t="shared" si="28"/>
        <v>0</v>
      </c>
      <c r="F298" s="13">
        <f t="shared" si="33"/>
        <v>0</v>
      </c>
      <c r="G298" s="19"/>
      <c r="H298" s="5">
        <f t="shared" si="30"/>
        <v>0</v>
      </c>
      <c r="I298" s="5">
        <f t="shared" si="29"/>
        <v>0</v>
      </c>
    </row>
    <row r="299" spans="1:9">
      <c r="A299">
        <v>289</v>
      </c>
      <c r="B299" s="12">
        <f t="shared" si="34"/>
        <v>8784.5</v>
      </c>
      <c r="C299" s="13">
        <f t="shared" si="31"/>
        <v>0</v>
      </c>
      <c r="D299" s="13">
        <f t="shared" si="32"/>
        <v>0</v>
      </c>
      <c r="E299" s="13">
        <f t="shared" si="28"/>
        <v>0</v>
      </c>
      <c r="F299" s="13">
        <f t="shared" si="33"/>
        <v>0</v>
      </c>
      <c r="G299" s="19"/>
      <c r="H299" s="5">
        <f t="shared" si="30"/>
        <v>0</v>
      </c>
      <c r="I299" s="5">
        <f t="shared" si="29"/>
        <v>0</v>
      </c>
    </row>
    <row r="300" spans="1:9">
      <c r="A300">
        <v>290</v>
      </c>
      <c r="B300" s="12">
        <f t="shared" si="34"/>
        <v>8815</v>
      </c>
      <c r="C300" s="13">
        <f t="shared" si="31"/>
        <v>0</v>
      </c>
      <c r="D300" s="13">
        <f t="shared" si="32"/>
        <v>0</v>
      </c>
      <c r="E300" s="13">
        <f t="shared" si="28"/>
        <v>0</v>
      </c>
      <c r="F300" s="13">
        <f t="shared" si="33"/>
        <v>0</v>
      </c>
      <c r="G300" s="19"/>
      <c r="H300" s="5">
        <f t="shared" si="30"/>
        <v>0</v>
      </c>
      <c r="I300" s="5">
        <f t="shared" si="29"/>
        <v>0</v>
      </c>
    </row>
    <row r="301" spans="1:9">
      <c r="A301">
        <v>291</v>
      </c>
      <c r="B301" s="12">
        <f t="shared" si="34"/>
        <v>8845.5</v>
      </c>
      <c r="C301" s="13">
        <f t="shared" si="31"/>
        <v>0</v>
      </c>
      <c r="D301" s="13">
        <f t="shared" si="32"/>
        <v>0</v>
      </c>
      <c r="E301" s="13">
        <f t="shared" si="28"/>
        <v>0</v>
      </c>
      <c r="F301" s="13">
        <f t="shared" si="33"/>
        <v>0</v>
      </c>
      <c r="G301" s="19"/>
      <c r="H301" s="5">
        <f t="shared" si="30"/>
        <v>0</v>
      </c>
      <c r="I301" s="5">
        <f t="shared" si="29"/>
        <v>0</v>
      </c>
    </row>
    <row r="302" spans="1:9">
      <c r="A302">
        <v>292</v>
      </c>
      <c r="B302" s="12">
        <f t="shared" si="34"/>
        <v>8876</v>
      </c>
      <c r="C302" s="13">
        <f t="shared" si="31"/>
        <v>0</v>
      </c>
      <c r="D302" s="13">
        <f t="shared" si="32"/>
        <v>0</v>
      </c>
      <c r="E302" s="13">
        <f t="shared" si="28"/>
        <v>0</v>
      </c>
      <c r="F302" s="13">
        <f t="shared" si="33"/>
        <v>0</v>
      </c>
      <c r="G302" s="19"/>
      <c r="H302" s="5">
        <f t="shared" si="30"/>
        <v>0</v>
      </c>
      <c r="I302" s="5">
        <f t="shared" si="29"/>
        <v>0</v>
      </c>
    </row>
    <row r="303" spans="1:9">
      <c r="A303">
        <v>293</v>
      </c>
      <c r="B303" s="12">
        <f t="shared" si="34"/>
        <v>8906.5</v>
      </c>
      <c r="C303" s="13">
        <f t="shared" si="31"/>
        <v>0</v>
      </c>
      <c r="D303" s="13">
        <f t="shared" si="32"/>
        <v>0</v>
      </c>
      <c r="E303" s="13">
        <f t="shared" si="28"/>
        <v>0</v>
      </c>
      <c r="F303" s="13">
        <f t="shared" si="33"/>
        <v>0</v>
      </c>
      <c r="G303" s="19"/>
      <c r="H303" s="5">
        <f t="shared" si="30"/>
        <v>0</v>
      </c>
      <c r="I303" s="5">
        <f t="shared" si="29"/>
        <v>0</v>
      </c>
    </row>
    <row r="304" spans="1:9">
      <c r="A304">
        <v>294</v>
      </c>
      <c r="B304" s="12">
        <f t="shared" si="34"/>
        <v>8937</v>
      </c>
      <c r="C304" s="13">
        <f t="shared" si="31"/>
        <v>0</v>
      </c>
      <c r="D304" s="13">
        <f t="shared" si="32"/>
        <v>0</v>
      </c>
      <c r="E304" s="13">
        <f t="shared" si="28"/>
        <v>0</v>
      </c>
      <c r="F304" s="13">
        <f t="shared" si="33"/>
        <v>0</v>
      </c>
      <c r="G304" s="19"/>
      <c r="H304" s="5">
        <f t="shared" si="30"/>
        <v>0</v>
      </c>
      <c r="I304" s="5">
        <f t="shared" si="29"/>
        <v>0</v>
      </c>
    </row>
    <row r="305" spans="1:9">
      <c r="A305">
        <v>295</v>
      </c>
      <c r="B305" s="12">
        <f t="shared" si="34"/>
        <v>8967.5</v>
      </c>
      <c r="C305" s="13">
        <f t="shared" si="31"/>
        <v>0</v>
      </c>
      <c r="D305" s="13">
        <f t="shared" si="32"/>
        <v>0</v>
      </c>
      <c r="E305" s="13">
        <f t="shared" si="28"/>
        <v>0</v>
      </c>
      <c r="F305" s="13">
        <f t="shared" si="33"/>
        <v>0</v>
      </c>
      <c r="G305" s="19"/>
      <c r="H305" s="5">
        <f t="shared" si="30"/>
        <v>0</v>
      </c>
      <c r="I305" s="5">
        <f t="shared" si="29"/>
        <v>0</v>
      </c>
    </row>
    <row r="306" spans="1:9">
      <c r="A306">
        <v>296</v>
      </c>
      <c r="B306" s="12">
        <f t="shared" si="34"/>
        <v>8998</v>
      </c>
      <c r="C306" s="13">
        <f t="shared" si="31"/>
        <v>0</v>
      </c>
      <c r="D306" s="13">
        <f t="shared" si="32"/>
        <v>0</v>
      </c>
      <c r="E306" s="13">
        <f t="shared" si="28"/>
        <v>0</v>
      </c>
      <c r="F306" s="13">
        <f t="shared" si="33"/>
        <v>0</v>
      </c>
      <c r="G306" s="19"/>
      <c r="H306" s="5">
        <f t="shared" si="30"/>
        <v>0</v>
      </c>
      <c r="I306" s="5">
        <f t="shared" si="29"/>
        <v>0</v>
      </c>
    </row>
    <row r="307" spans="1:9">
      <c r="A307">
        <v>297</v>
      </c>
      <c r="B307" s="12">
        <f t="shared" si="34"/>
        <v>9028.5</v>
      </c>
      <c r="C307" s="13">
        <f t="shared" si="31"/>
        <v>0</v>
      </c>
      <c r="D307" s="13">
        <f t="shared" si="32"/>
        <v>0</v>
      </c>
      <c r="E307" s="13">
        <f t="shared" si="28"/>
        <v>0</v>
      </c>
      <c r="F307" s="13">
        <f t="shared" si="33"/>
        <v>0</v>
      </c>
      <c r="G307" s="19"/>
      <c r="H307" s="5">
        <f t="shared" si="30"/>
        <v>0</v>
      </c>
      <c r="I307" s="5">
        <f t="shared" si="29"/>
        <v>0</v>
      </c>
    </row>
    <row r="308" spans="1:9">
      <c r="A308">
        <v>298</v>
      </c>
      <c r="B308" s="12">
        <f t="shared" si="34"/>
        <v>9059</v>
      </c>
      <c r="C308" s="13">
        <f t="shared" si="31"/>
        <v>0</v>
      </c>
      <c r="D308" s="13">
        <f t="shared" si="32"/>
        <v>0</v>
      </c>
      <c r="E308" s="13">
        <f t="shared" si="28"/>
        <v>0</v>
      </c>
      <c r="F308" s="13">
        <f t="shared" si="33"/>
        <v>0</v>
      </c>
      <c r="G308" s="19"/>
      <c r="H308" s="5">
        <f t="shared" si="30"/>
        <v>0</v>
      </c>
      <c r="I308" s="5">
        <f t="shared" si="29"/>
        <v>0</v>
      </c>
    </row>
    <row r="309" spans="1:9">
      <c r="A309">
        <v>299</v>
      </c>
      <c r="B309" s="12">
        <f t="shared" si="34"/>
        <v>9089.5</v>
      </c>
      <c r="C309" s="13">
        <f t="shared" si="31"/>
        <v>0</v>
      </c>
      <c r="D309" s="13">
        <f t="shared" si="32"/>
        <v>0</v>
      </c>
      <c r="E309" s="13">
        <f t="shared" si="28"/>
        <v>0</v>
      </c>
      <c r="F309" s="13">
        <f t="shared" si="33"/>
        <v>0</v>
      </c>
      <c r="G309" s="19"/>
      <c r="H309" s="5">
        <f t="shared" si="30"/>
        <v>0</v>
      </c>
      <c r="I309" s="5">
        <f t="shared" si="29"/>
        <v>0</v>
      </c>
    </row>
    <row r="310" spans="1:9">
      <c r="A310">
        <v>300</v>
      </c>
      <c r="B310" s="12">
        <f t="shared" si="34"/>
        <v>9120</v>
      </c>
      <c r="C310" s="13">
        <f t="shared" si="31"/>
        <v>0</v>
      </c>
      <c r="D310" s="13">
        <f t="shared" si="32"/>
        <v>0</v>
      </c>
      <c r="E310" s="13">
        <f t="shared" si="28"/>
        <v>0</v>
      </c>
      <c r="F310" s="13">
        <f t="shared" si="33"/>
        <v>0</v>
      </c>
      <c r="G310" s="19"/>
      <c r="H310" s="5">
        <f t="shared" si="30"/>
        <v>0</v>
      </c>
      <c r="I310" s="5">
        <f t="shared" si="29"/>
        <v>0</v>
      </c>
    </row>
    <row r="311" spans="1:9">
      <c r="A311">
        <v>301</v>
      </c>
      <c r="B311" s="12">
        <f t="shared" si="34"/>
        <v>9150.5</v>
      </c>
      <c r="C311" s="13">
        <f t="shared" si="31"/>
        <v>0</v>
      </c>
      <c r="D311" s="13">
        <f t="shared" si="32"/>
        <v>0</v>
      </c>
      <c r="E311" s="13">
        <f t="shared" si="28"/>
        <v>0</v>
      </c>
      <c r="F311" s="13">
        <f t="shared" si="33"/>
        <v>0</v>
      </c>
      <c r="G311" s="19"/>
      <c r="H311" s="5">
        <f t="shared" si="30"/>
        <v>0</v>
      </c>
      <c r="I311" s="5">
        <f t="shared" si="29"/>
        <v>0</v>
      </c>
    </row>
    <row r="312" spans="1:9">
      <c r="A312">
        <v>302</v>
      </c>
      <c r="B312" s="12">
        <f t="shared" si="34"/>
        <v>9181</v>
      </c>
      <c r="C312" s="13">
        <f t="shared" si="31"/>
        <v>0</v>
      </c>
      <c r="D312" s="13">
        <f t="shared" si="32"/>
        <v>0</v>
      </c>
      <c r="E312" s="13">
        <f t="shared" si="28"/>
        <v>0</v>
      </c>
      <c r="F312" s="13">
        <f t="shared" si="33"/>
        <v>0</v>
      </c>
      <c r="G312" s="19"/>
      <c r="H312" s="5">
        <f t="shared" si="30"/>
        <v>0</v>
      </c>
      <c r="I312" s="5">
        <f t="shared" si="29"/>
        <v>0</v>
      </c>
    </row>
    <row r="313" spans="1:9">
      <c r="A313">
        <v>303</v>
      </c>
      <c r="B313" s="12">
        <f t="shared" si="34"/>
        <v>9211.5</v>
      </c>
      <c r="C313" s="13">
        <f t="shared" si="31"/>
        <v>0</v>
      </c>
      <c r="D313" s="13">
        <f t="shared" si="32"/>
        <v>0</v>
      </c>
      <c r="E313" s="13">
        <f t="shared" si="28"/>
        <v>0</v>
      </c>
      <c r="F313" s="13">
        <f t="shared" si="33"/>
        <v>0</v>
      </c>
      <c r="G313" s="19"/>
      <c r="H313" s="5">
        <f t="shared" si="30"/>
        <v>0</v>
      </c>
      <c r="I313" s="5">
        <f t="shared" si="29"/>
        <v>0</v>
      </c>
    </row>
    <row r="314" spans="1:9">
      <c r="A314">
        <v>304</v>
      </c>
      <c r="B314" s="12">
        <f t="shared" si="34"/>
        <v>9242</v>
      </c>
      <c r="C314" s="13">
        <f t="shared" si="31"/>
        <v>0</v>
      </c>
      <c r="D314" s="13">
        <f t="shared" si="32"/>
        <v>0</v>
      </c>
      <c r="E314" s="13">
        <f t="shared" si="28"/>
        <v>0</v>
      </c>
      <c r="F314" s="13">
        <f t="shared" si="33"/>
        <v>0</v>
      </c>
      <c r="G314" s="19"/>
      <c r="H314" s="5">
        <f t="shared" si="30"/>
        <v>0</v>
      </c>
      <c r="I314" s="5">
        <f t="shared" si="29"/>
        <v>0</v>
      </c>
    </row>
    <row r="315" spans="1:9">
      <c r="A315">
        <v>305</v>
      </c>
      <c r="B315" s="12">
        <f t="shared" si="34"/>
        <v>9272.5</v>
      </c>
      <c r="C315" s="13">
        <f t="shared" si="31"/>
        <v>0</v>
      </c>
      <c r="D315" s="13">
        <f t="shared" si="32"/>
        <v>0</v>
      </c>
      <c r="E315" s="13">
        <f t="shared" si="28"/>
        <v>0</v>
      </c>
      <c r="F315" s="13">
        <f t="shared" si="33"/>
        <v>0</v>
      </c>
      <c r="G315" s="19"/>
      <c r="H315" s="5">
        <f t="shared" si="30"/>
        <v>0</v>
      </c>
      <c r="I315" s="5">
        <f t="shared" si="29"/>
        <v>0</v>
      </c>
    </row>
    <row r="316" spans="1:9">
      <c r="A316">
        <v>306</v>
      </c>
      <c r="B316" s="12">
        <f t="shared" si="34"/>
        <v>9303</v>
      </c>
      <c r="C316" s="13">
        <f t="shared" si="31"/>
        <v>0</v>
      </c>
      <c r="D316" s="13">
        <f t="shared" si="32"/>
        <v>0</v>
      </c>
      <c r="E316" s="13">
        <f t="shared" si="28"/>
        <v>0</v>
      </c>
      <c r="F316" s="13">
        <f t="shared" si="33"/>
        <v>0</v>
      </c>
      <c r="G316" s="19"/>
      <c r="H316" s="5">
        <f t="shared" si="30"/>
        <v>0</v>
      </c>
      <c r="I316" s="5">
        <f t="shared" si="29"/>
        <v>0</v>
      </c>
    </row>
    <row r="317" spans="1:9">
      <c r="A317">
        <v>307</v>
      </c>
      <c r="B317" s="12">
        <f t="shared" si="34"/>
        <v>9333.5</v>
      </c>
      <c r="C317" s="13">
        <f t="shared" si="31"/>
        <v>0</v>
      </c>
      <c r="D317" s="13">
        <f t="shared" si="32"/>
        <v>0</v>
      </c>
      <c r="E317" s="13">
        <f t="shared" si="28"/>
        <v>0</v>
      </c>
      <c r="F317" s="13">
        <f t="shared" si="33"/>
        <v>0</v>
      </c>
      <c r="G317" s="19"/>
      <c r="H317" s="5">
        <f t="shared" si="30"/>
        <v>0</v>
      </c>
      <c r="I317" s="5">
        <f t="shared" si="29"/>
        <v>0</v>
      </c>
    </row>
    <row r="318" spans="1:9">
      <c r="A318">
        <v>308</v>
      </c>
      <c r="B318" s="12">
        <f t="shared" si="34"/>
        <v>9364</v>
      </c>
      <c r="C318" s="13">
        <f t="shared" si="31"/>
        <v>0</v>
      </c>
      <c r="D318" s="13">
        <f t="shared" si="32"/>
        <v>0</v>
      </c>
      <c r="E318" s="13">
        <f t="shared" si="28"/>
        <v>0</v>
      </c>
      <c r="F318" s="13">
        <f t="shared" si="33"/>
        <v>0</v>
      </c>
      <c r="G318" s="19"/>
      <c r="H318" s="5">
        <f t="shared" si="30"/>
        <v>0</v>
      </c>
      <c r="I318" s="5">
        <f t="shared" si="29"/>
        <v>0</v>
      </c>
    </row>
    <row r="319" spans="1:9">
      <c r="A319">
        <v>309</v>
      </c>
      <c r="B319" s="12">
        <f t="shared" si="34"/>
        <v>9394.5</v>
      </c>
      <c r="C319" s="13">
        <f t="shared" si="31"/>
        <v>0</v>
      </c>
      <c r="D319" s="13">
        <f t="shared" si="32"/>
        <v>0</v>
      </c>
      <c r="E319" s="13">
        <f t="shared" si="28"/>
        <v>0</v>
      </c>
      <c r="F319" s="13">
        <f t="shared" si="33"/>
        <v>0</v>
      </c>
      <c r="G319" s="19"/>
      <c r="H319" s="5">
        <f t="shared" si="30"/>
        <v>0</v>
      </c>
      <c r="I319" s="5">
        <f t="shared" si="29"/>
        <v>0</v>
      </c>
    </row>
    <row r="320" spans="1:9">
      <c r="A320">
        <v>310</v>
      </c>
      <c r="B320" s="12">
        <f t="shared" si="34"/>
        <v>9425</v>
      </c>
      <c r="C320" s="13">
        <f t="shared" si="31"/>
        <v>0</v>
      </c>
      <c r="D320" s="13">
        <f t="shared" si="32"/>
        <v>0</v>
      </c>
      <c r="E320" s="13">
        <f t="shared" si="28"/>
        <v>0</v>
      </c>
      <c r="F320" s="13">
        <f t="shared" si="33"/>
        <v>0</v>
      </c>
      <c r="G320" s="19"/>
      <c r="H320" s="5">
        <f t="shared" si="30"/>
        <v>0</v>
      </c>
      <c r="I320" s="5">
        <f t="shared" si="29"/>
        <v>0</v>
      </c>
    </row>
    <row r="321" spans="1:9">
      <c r="A321">
        <v>311</v>
      </c>
      <c r="B321" s="12">
        <f t="shared" si="34"/>
        <v>9455.5</v>
      </c>
      <c r="C321" s="13">
        <f t="shared" si="31"/>
        <v>0</v>
      </c>
      <c r="D321" s="13">
        <f t="shared" si="32"/>
        <v>0</v>
      </c>
      <c r="E321" s="13">
        <f t="shared" si="28"/>
        <v>0</v>
      </c>
      <c r="F321" s="13">
        <f t="shared" si="33"/>
        <v>0</v>
      </c>
      <c r="G321" s="19"/>
      <c r="H321" s="5">
        <f t="shared" si="30"/>
        <v>0</v>
      </c>
      <c r="I321" s="5">
        <f t="shared" si="29"/>
        <v>0</v>
      </c>
    </row>
    <row r="322" spans="1:9">
      <c r="A322">
        <v>312</v>
      </c>
      <c r="B322" s="12">
        <f t="shared" si="34"/>
        <v>9486</v>
      </c>
      <c r="C322" s="13">
        <f t="shared" si="31"/>
        <v>0</v>
      </c>
      <c r="D322" s="13">
        <f t="shared" si="32"/>
        <v>0</v>
      </c>
      <c r="E322" s="13">
        <f t="shared" si="28"/>
        <v>0</v>
      </c>
      <c r="F322" s="13">
        <f t="shared" si="33"/>
        <v>0</v>
      </c>
      <c r="G322" s="19"/>
      <c r="H322" s="5">
        <f t="shared" si="30"/>
        <v>0</v>
      </c>
      <c r="I322" s="5">
        <f t="shared" si="29"/>
        <v>0</v>
      </c>
    </row>
    <row r="323" spans="1:9">
      <c r="A323">
        <v>313</v>
      </c>
      <c r="B323" s="12">
        <f t="shared" si="34"/>
        <v>9516.5</v>
      </c>
      <c r="C323" s="13">
        <f t="shared" si="31"/>
        <v>0</v>
      </c>
      <c r="D323" s="13">
        <f t="shared" si="32"/>
        <v>0</v>
      </c>
      <c r="E323" s="13">
        <f t="shared" si="28"/>
        <v>0</v>
      </c>
      <c r="F323" s="13">
        <f t="shared" si="33"/>
        <v>0</v>
      </c>
      <c r="G323" s="19"/>
      <c r="H323" s="5">
        <f t="shared" si="30"/>
        <v>0</v>
      </c>
      <c r="I323" s="5">
        <f t="shared" si="29"/>
        <v>0</v>
      </c>
    </row>
    <row r="324" spans="1:9">
      <c r="A324">
        <v>314</v>
      </c>
      <c r="B324" s="12">
        <f t="shared" si="34"/>
        <v>9547</v>
      </c>
      <c r="C324" s="13">
        <f t="shared" si="31"/>
        <v>0</v>
      </c>
      <c r="D324" s="13">
        <f t="shared" si="32"/>
        <v>0</v>
      </c>
      <c r="E324" s="13">
        <f t="shared" si="28"/>
        <v>0</v>
      </c>
      <c r="F324" s="13">
        <f t="shared" si="33"/>
        <v>0</v>
      </c>
      <c r="G324" s="19"/>
      <c r="H324" s="5">
        <f t="shared" si="30"/>
        <v>0</v>
      </c>
      <c r="I324" s="5">
        <f t="shared" si="29"/>
        <v>0</v>
      </c>
    </row>
    <row r="325" spans="1:9">
      <c r="A325">
        <v>315</v>
      </c>
      <c r="B325" s="12">
        <f t="shared" si="34"/>
        <v>9577.5</v>
      </c>
      <c r="C325" s="13">
        <f t="shared" si="31"/>
        <v>0</v>
      </c>
      <c r="D325" s="13">
        <f t="shared" si="32"/>
        <v>0</v>
      </c>
      <c r="E325" s="13">
        <f t="shared" si="28"/>
        <v>0</v>
      </c>
      <c r="F325" s="13">
        <f t="shared" si="33"/>
        <v>0</v>
      </c>
      <c r="G325" s="19"/>
      <c r="H325" s="5">
        <f t="shared" si="30"/>
        <v>0</v>
      </c>
      <c r="I325" s="5">
        <f t="shared" si="29"/>
        <v>0</v>
      </c>
    </row>
    <row r="326" spans="1:9">
      <c r="A326">
        <v>316</v>
      </c>
      <c r="B326" s="12">
        <f t="shared" si="34"/>
        <v>9608</v>
      </c>
      <c r="C326" s="13">
        <f t="shared" si="31"/>
        <v>0</v>
      </c>
      <c r="D326" s="13">
        <f t="shared" si="32"/>
        <v>0</v>
      </c>
      <c r="E326" s="13">
        <f t="shared" si="28"/>
        <v>0</v>
      </c>
      <c r="F326" s="13">
        <f t="shared" si="33"/>
        <v>0</v>
      </c>
      <c r="G326" s="19"/>
      <c r="H326" s="5">
        <f t="shared" si="30"/>
        <v>0</v>
      </c>
      <c r="I326" s="5">
        <f t="shared" si="29"/>
        <v>0</v>
      </c>
    </row>
    <row r="327" spans="1:9">
      <c r="A327">
        <v>317</v>
      </c>
      <c r="B327" s="12">
        <f t="shared" si="34"/>
        <v>9638.5</v>
      </c>
      <c r="C327" s="13">
        <f t="shared" si="31"/>
        <v>0</v>
      </c>
      <c r="D327" s="13">
        <f t="shared" si="32"/>
        <v>0</v>
      </c>
      <c r="E327" s="13">
        <f t="shared" si="28"/>
        <v>0</v>
      </c>
      <c r="F327" s="13">
        <f t="shared" si="33"/>
        <v>0</v>
      </c>
      <c r="G327" s="19"/>
      <c r="H327" s="5">
        <f t="shared" si="30"/>
        <v>0</v>
      </c>
      <c r="I327" s="5">
        <f t="shared" si="29"/>
        <v>0</v>
      </c>
    </row>
    <row r="328" spans="1:9">
      <c r="A328">
        <v>318</v>
      </c>
      <c r="B328" s="12">
        <f t="shared" si="34"/>
        <v>9669</v>
      </c>
      <c r="C328" s="13">
        <f t="shared" si="31"/>
        <v>0</v>
      </c>
      <c r="D328" s="13">
        <f t="shared" si="32"/>
        <v>0</v>
      </c>
      <c r="E328" s="13">
        <f t="shared" si="28"/>
        <v>0</v>
      </c>
      <c r="F328" s="13">
        <f t="shared" si="33"/>
        <v>0</v>
      </c>
      <c r="G328" s="19"/>
      <c r="H328" s="5">
        <f t="shared" si="30"/>
        <v>0</v>
      </c>
      <c r="I328" s="5">
        <f t="shared" si="29"/>
        <v>0</v>
      </c>
    </row>
    <row r="329" spans="1:9">
      <c r="A329">
        <v>319</v>
      </c>
      <c r="B329" s="12">
        <f t="shared" si="34"/>
        <v>9699.5</v>
      </c>
      <c r="C329" s="13">
        <f t="shared" si="31"/>
        <v>0</v>
      </c>
      <c r="D329" s="13">
        <f t="shared" si="32"/>
        <v>0</v>
      </c>
      <c r="E329" s="13">
        <f t="shared" si="28"/>
        <v>0</v>
      </c>
      <c r="F329" s="13">
        <f t="shared" si="33"/>
        <v>0</v>
      </c>
      <c r="G329" s="19"/>
      <c r="H329" s="5">
        <f t="shared" si="30"/>
        <v>0</v>
      </c>
      <c r="I329" s="5">
        <f t="shared" si="29"/>
        <v>0</v>
      </c>
    </row>
    <row r="330" spans="1:9">
      <c r="A330">
        <v>320</v>
      </c>
      <c r="B330" s="12">
        <f t="shared" si="34"/>
        <v>9730</v>
      </c>
      <c r="C330" s="13">
        <f t="shared" si="31"/>
        <v>0</v>
      </c>
      <c r="D330" s="13">
        <f t="shared" si="32"/>
        <v>0</v>
      </c>
      <c r="E330" s="13">
        <f t="shared" si="28"/>
        <v>0</v>
      </c>
      <c r="F330" s="13">
        <f t="shared" si="33"/>
        <v>0</v>
      </c>
      <c r="G330" s="19"/>
      <c r="H330" s="5">
        <f t="shared" si="30"/>
        <v>0</v>
      </c>
      <c r="I330" s="5">
        <f t="shared" si="29"/>
        <v>0</v>
      </c>
    </row>
    <row r="331" spans="1:9">
      <c r="A331">
        <v>321</v>
      </c>
      <c r="B331" s="12">
        <f t="shared" si="34"/>
        <v>9760.5</v>
      </c>
      <c r="C331" s="13">
        <f t="shared" si="31"/>
        <v>0</v>
      </c>
      <c r="D331" s="13">
        <f t="shared" si="32"/>
        <v>0</v>
      </c>
      <c r="E331" s="13">
        <f t="shared" ref="E331:E370" si="35">+$B$7-D331</f>
        <v>0</v>
      </c>
      <c r="F331" s="13">
        <f t="shared" si="33"/>
        <v>0</v>
      </c>
      <c r="G331" s="19"/>
      <c r="H331" s="5">
        <f t="shared" si="30"/>
        <v>0</v>
      </c>
      <c r="I331" s="5">
        <f t="shared" ref="I331:I370" si="36">+H331-F331</f>
        <v>0</v>
      </c>
    </row>
    <row r="332" spans="1:9">
      <c r="A332">
        <v>322</v>
      </c>
      <c r="B332" s="12">
        <f t="shared" si="34"/>
        <v>9791</v>
      </c>
      <c r="C332" s="13">
        <f t="shared" si="31"/>
        <v>0</v>
      </c>
      <c r="D332" s="13">
        <f t="shared" si="32"/>
        <v>0</v>
      </c>
      <c r="E332" s="13">
        <f t="shared" si="35"/>
        <v>0</v>
      </c>
      <c r="F332" s="13">
        <f t="shared" si="33"/>
        <v>0</v>
      </c>
      <c r="G332" s="19"/>
      <c r="H332" s="5">
        <f t="shared" ref="H332:H370" si="37">FV($B$4/12,A332-A331,0,-H331,)</f>
        <v>0</v>
      </c>
      <c r="I332" s="5">
        <f t="shared" si="36"/>
        <v>0</v>
      </c>
    </row>
    <row r="333" spans="1:9">
      <c r="A333">
        <v>323</v>
      </c>
      <c r="B333" s="12">
        <f t="shared" si="34"/>
        <v>9821.5</v>
      </c>
      <c r="C333" s="13">
        <f t="shared" ref="C333:C370" si="38">+F332</f>
        <v>0</v>
      </c>
      <c r="D333" s="13">
        <f t="shared" ref="D333:D370" si="39">+C333-F333</f>
        <v>0</v>
      </c>
      <c r="E333" s="13">
        <f t="shared" si="35"/>
        <v>0</v>
      </c>
      <c r="F333" s="13">
        <f t="shared" ref="F333:F370" si="40">-PV($B$6/12,($B$8*12)-A333,$B$7,0)</f>
        <v>0</v>
      </c>
      <c r="G333" s="19"/>
      <c r="H333" s="5">
        <f t="shared" si="37"/>
        <v>0</v>
      </c>
      <c r="I333" s="5">
        <f t="shared" si="36"/>
        <v>0</v>
      </c>
    </row>
    <row r="334" spans="1:9">
      <c r="A334">
        <v>324</v>
      </c>
      <c r="B334" s="12">
        <f t="shared" ref="B334:B370" si="41">+B333+30.5</f>
        <v>9852</v>
      </c>
      <c r="C334" s="13">
        <f t="shared" si="38"/>
        <v>0</v>
      </c>
      <c r="D334" s="13">
        <f t="shared" si="39"/>
        <v>0</v>
      </c>
      <c r="E334" s="13">
        <f t="shared" si="35"/>
        <v>0</v>
      </c>
      <c r="F334" s="13">
        <f t="shared" si="40"/>
        <v>0</v>
      </c>
      <c r="G334" s="19"/>
      <c r="H334" s="5">
        <f t="shared" si="37"/>
        <v>0</v>
      </c>
      <c r="I334" s="5">
        <f t="shared" si="36"/>
        <v>0</v>
      </c>
    </row>
    <row r="335" spans="1:9">
      <c r="A335">
        <v>325</v>
      </c>
      <c r="B335" s="12">
        <f t="shared" si="41"/>
        <v>9882.5</v>
      </c>
      <c r="C335" s="13">
        <f t="shared" si="38"/>
        <v>0</v>
      </c>
      <c r="D335" s="13">
        <f t="shared" si="39"/>
        <v>0</v>
      </c>
      <c r="E335" s="13">
        <f t="shared" si="35"/>
        <v>0</v>
      </c>
      <c r="F335" s="13">
        <f t="shared" si="40"/>
        <v>0</v>
      </c>
      <c r="G335" s="19"/>
      <c r="H335" s="5">
        <f t="shared" si="37"/>
        <v>0</v>
      </c>
      <c r="I335" s="5">
        <f t="shared" si="36"/>
        <v>0</v>
      </c>
    </row>
    <row r="336" spans="1:9">
      <c r="A336">
        <v>326</v>
      </c>
      <c r="B336" s="12">
        <f t="shared" si="41"/>
        <v>9913</v>
      </c>
      <c r="C336" s="13">
        <f t="shared" si="38"/>
        <v>0</v>
      </c>
      <c r="D336" s="13">
        <f t="shared" si="39"/>
        <v>0</v>
      </c>
      <c r="E336" s="13">
        <f t="shared" si="35"/>
        <v>0</v>
      </c>
      <c r="F336" s="13">
        <f t="shared" si="40"/>
        <v>0</v>
      </c>
      <c r="G336" s="19"/>
      <c r="H336" s="5">
        <f t="shared" si="37"/>
        <v>0</v>
      </c>
      <c r="I336" s="5">
        <f t="shared" si="36"/>
        <v>0</v>
      </c>
    </row>
    <row r="337" spans="1:9">
      <c r="A337">
        <v>327</v>
      </c>
      <c r="B337" s="12">
        <f t="shared" si="41"/>
        <v>9943.5</v>
      </c>
      <c r="C337" s="13">
        <f t="shared" si="38"/>
        <v>0</v>
      </c>
      <c r="D337" s="13">
        <f t="shared" si="39"/>
        <v>0</v>
      </c>
      <c r="E337" s="13">
        <f t="shared" si="35"/>
        <v>0</v>
      </c>
      <c r="F337" s="13">
        <f t="shared" si="40"/>
        <v>0</v>
      </c>
      <c r="G337" s="19"/>
      <c r="H337" s="5">
        <f t="shared" si="37"/>
        <v>0</v>
      </c>
      <c r="I337" s="5">
        <f t="shared" si="36"/>
        <v>0</v>
      </c>
    </row>
    <row r="338" spans="1:9">
      <c r="A338">
        <v>328</v>
      </c>
      <c r="B338" s="12">
        <f t="shared" si="41"/>
        <v>9974</v>
      </c>
      <c r="C338" s="13">
        <f t="shared" si="38"/>
        <v>0</v>
      </c>
      <c r="D338" s="13">
        <f t="shared" si="39"/>
        <v>0</v>
      </c>
      <c r="E338" s="13">
        <f t="shared" si="35"/>
        <v>0</v>
      </c>
      <c r="F338" s="13">
        <f t="shared" si="40"/>
        <v>0</v>
      </c>
      <c r="G338" s="19"/>
      <c r="H338" s="5">
        <f t="shared" si="37"/>
        <v>0</v>
      </c>
      <c r="I338" s="5">
        <f t="shared" si="36"/>
        <v>0</v>
      </c>
    </row>
    <row r="339" spans="1:9">
      <c r="A339">
        <v>329</v>
      </c>
      <c r="B339" s="12">
        <f t="shared" si="41"/>
        <v>10004.5</v>
      </c>
      <c r="C339" s="13">
        <f t="shared" si="38"/>
        <v>0</v>
      </c>
      <c r="D339" s="13">
        <f t="shared" si="39"/>
        <v>0</v>
      </c>
      <c r="E339" s="13">
        <f t="shared" si="35"/>
        <v>0</v>
      </c>
      <c r="F339" s="13">
        <f t="shared" si="40"/>
        <v>0</v>
      </c>
      <c r="G339" s="19"/>
      <c r="H339" s="5">
        <f t="shared" si="37"/>
        <v>0</v>
      </c>
      <c r="I339" s="5">
        <f t="shared" si="36"/>
        <v>0</v>
      </c>
    </row>
    <row r="340" spans="1:9">
      <c r="A340">
        <v>330</v>
      </c>
      <c r="B340" s="12">
        <f t="shared" si="41"/>
        <v>10035</v>
      </c>
      <c r="C340" s="13">
        <f t="shared" si="38"/>
        <v>0</v>
      </c>
      <c r="D340" s="13">
        <f t="shared" si="39"/>
        <v>0</v>
      </c>
      <c r="E340" s="13">
        <f t="shared" si="35"/>
        <v>0</v>
      </c>
      <c r="F340" s="13">
        <f t="shared" si="40"/>
        <v>0</v>
      </c>
      <c r="G340" s="19"/>
      <c r="H340" s="5">
        <f t="shared" si="37"/>
        <v>0</v>
      </c>
      <c r="I340" s="5">
        <f t="shared" si="36"/>
        <v>0</v>
      </c>
    </row>
    <row r="341" spans="1:9">
      <c r="A341">
        <v>331</v>
      </c>
      <c r="B341" s="12">
        <f t="shared" si="41"/>
        <v>10065.5</v>
      </c>
      <c r="C341" s="13">
        <f t="shared" si="38"/>
        <v>0</v>
      </c>
      <c r="D341" s="13">
        <f t="shared" si="39"/>
        <v>0</v>
      </c>
      <c r="E341" s="13">
        <f t="shared" si="35"/>
        <v>0</v>
      </c>
      <c r="F341" s="13">
        <f t="shared" si="40"/>
        <v>0</v>
      </c>
      <c r="G341" s="19"/>
      <c r="H341" s="5">
        <f t="shared" si="37"/>
        <v>0</v>
      </c>
      <c r="I341" s="5">
        <f t="shared" si="36"/>
        <v>0</v>
      </c>
    </row>
    <row r="342" spans="1:9">
      <c r="A342">
        <v>332</v>
      </c>
      <c r="B342" s="12">
        <f t="shared" si="41"/>
        <v>10096</v>
      </c>
      <c r="C342" s="13">
        <f t="shared" si="38"/>
        <v>0</v>
      </c>
      <c r="D342" s="13">
        <f t="shared" si="39"/>
        <v>0</v>
      </c>
      <c r="E342" s="13">
        <f t="shared" si="35"/>
        <v>0</v>
      </c>
      <c r="F342" s="13">
        <f t="shared" si="40"/>
        <v>0</v>
      </c>
      <c r="G342" s="19"/>
      <c r="H342" s="5">
        <f t="shared" si="37"/>
        <v>0</v>
      </c>
      <c r="I342" s="5">
        <f t="shared" si="36"/>
        <v>0</v>
      </c>
    </row>
    <row r="343" spans="1:9">
      <c r="A343">
        <v>333</v>
      </c>
      <c r="B343" s="12">
        <f t="shared" si="41"/>
        <v>10126.5</v>
      </c>
      <c r="C343" s="13">
        <f t="shared" si="38"/>
        <v>0</v>
      </c>
      <c r="D343" s="13">
        <f t="shared" si="39"/>
        <v>0</v>
      </c>
      <c r="E343" s="13">
        <f t="shared" si="35"/>
        <v>0</v>
      </c>
      <c r="F343" s="13">
        <f t="shared" si="40"/>
        <v>0</v>
      </c>
      <c r="G343" s="19"/>
      <c r="H343" s="5">
        <f t="shared" si="37"/>
        <v>0</v>
      </c>
      <c r="I343" s="5">
        <f t="shared" si="36"/>
        <v>0</v>
      </c>
    </row>
    <row r="344" spans="1:9">
      <c r="A344">
        <v>334</v>
      </c>
      <c r="B344" s="12">
        <f t="shared" si="41"/>
        <v>10157</v>
      </c>
      <c r="C344" s="13">
        <f t="shared" si="38"/>
        <v>0</v>
      </c>
      <c r="D344" s="13">
        <f t="shared" si="39"/>
        <v>0</v>
      </c>
      <c r="E344" s="13">
        <f t="shared" si="35"/>
        <v>0</v>
      </c>
      <c r="F344" s="13">
        <f t="shared" si="40"/>
        <v>0</v>
      </c>
      <c r="G344" s="19"/>
      <c r="H344" s="5">
        <f t="shared" si="37"/>
        <v>0</v>
      </c>
      <c r="I344" s="5">
        <f t="shared" si="36"/>
        <v>0</v>
      </c>
    </row>
    <row r="345" spans="1:9">
      <c r="A345">
        <v>335</v>
      </c>
      <c r="B345" s="12">
        <f t="shared" si="41"/>
        <v>10187.5</v>
      </c>
      <c r="C345" s="13">
        <f t="shared" si="38"/>
        <v>0</v>
      </c>
      <c r="D345" s="13">
        <f t="shared" si="39"/>
        <v>0</v>
      </c>
      <c r="E345" s="13">
        <f t="shared" si="35"/>
        <v>0</v>
      </c>
      <c r="F345" s="13">
        <f t="shared" si="40"/>
        <v>0</v>
      </c>
      <c r="G345" s="19"/>
      <c r="H345" s="5">
        <f t="shared" si="37"/>
        <v>0</v>
      </c>
      <c r="I345" s="5">
        <f t="shared" si="36"/>
        <v>0</v>
      </c>
    </row>
    <row r="346" spans="1:9">
      <c r="A346">
        <v>336</v>
      </c>
      <c r="B346" s="12">
        <f t="shared" si="41"/>
        <v>10218</v>
      </c>
      <c r="C346" s="13">
        <f t="shared" si="38"/>
        <v>0</v>
      </c>
      <c r="D346" s="13">
        <f t="shared" si="39"/>
        <v>0</v>
      </c>
      <c r="E346" s="13">
        <f t="shared" si="35"/>
        <v>0</v>
      </c>
      <c r="F346" s="13">
        <f t="shared" si="40"/>
        <v>0</v>
      </c>
      <c r="G346" s="19"/>
      <c r="H346" s="5">
        <f t="shared" si="37"/>
        <v>0</v>
      </c>
      <c r="I346" s="5">
        <f t="shared" si="36"/>
        <v>0</v>
      </c>
    </row>
    <row r="347" spans="1:9">
      <c r="A347">
        <v>337</v>
      </c>
      <c r="B347" s="12">
        <f t="shared" si="41"/>
        <v>10248.5</v>
      </c>
      <c r="C347" s="13">
        <f t="shared" si="38"/>
        <v>0</v>
      </c>
      <c r="D347" s="13">
        <f t="shared" si="39"/>
        <v>0</v>
      </c>
      <c r="E347" s="13">
        <f t="shared" si="35"/>
        <v>0</v>
      </c>
      <c r="F347" s="13">
        <f t="shared" si="40"/>
        <v>0</v>
      </c>
      <c r="G347" s="19"/>
      <c r="H347" s="5">
        <f t="shared" si="37"/>
        <v>0</v>
      </c>
      <c r="I347" s="5">
        <f t="shared" si="36"/>
        <v>0</v>
      </c>
    </row>
    <row r="348" spans="1:9">
      <c r="A348">
        <v>338</v>
      </c>
      <c r="B348" s="12">
        <f t="shared" si="41"/>
        <v>10279</v>
      </c>
      <c r="C348" s="13">
        <f t="shared" si="38"/>
        <v>0</v>
      </c>
      <c r="D348" s="13">
        <f t="shared" si="39"/>
        <v>0</v>
      </c>
      <c r="E348" s="13">
        <f t="shared" si="35"/>
        <v>0</v>
      </c>
      <c r="F348" s="13">
        <f t="shared" si="40"/>
        <v>0</v>
      </c>
      <c r="G348" s="19"/>
      <c r="H348" s="5">
        <f t="shared" si="37"/>
        <v>0</v>
      </c>
      <c r="I348" s="5">
        <f t="shared" si="36"/>
        <v>0</v>
      </c>
    </row>
    <row r="349" spans="1:9">
      <c r="A349">
        <v>339</v>
      </c>
      <c r="B349" s="12">
        <f t="shared" si="41"/>
        <v>10309.5</v>
      </c>
      <c r="C349" s="13">
        <f t="shared" si="38"/>
        <v>0</v>
      </c>
      <c r="D349" s="13">
        <f t="shared" si="39"/>
        <v>0</v>
      </c>
      <c r="E349" s="13">
        <f t="shared" si="35"/>
        <v>0</v>
      </c>
      <c r="F349" s="13">
        <f t="shared" si="40"/>
        <v>0</v>
      </c>
      <c r="G349" s="19"/>
      <c r="H349" s="5">
        <f t="shared" si="37"/>
        <v>0</v>
      </c>
      <c r="I349" s="5">
        <f t="shared" si="36"/>
        <v>0</v>
      </c>
    </row>
    <row r="350" spans="1:9">
      <c r="A350">
        <v>340</v>
      </c>
      <c r="B350" s="12">
        <f t="shared" si="41"/>
        <v>10340</v>
      </c>
      <c r="C350" s="13">
        <f t="shared" si="38"/>
        <v>0</v>
      </c>
      <c r="D350" s="13">
        <f t="shared" si="39"/>
        <v>0</v>
      </c>
      <c r="E350" s="13">
        <f t="shared" si="35"/>
        <v>0</v>
      </c>
      <c r="F350" s="13">
        <f t="shared" si="40"/>
        <v>0</v>
      </c>
      <c r="G350" s="19"/>
      <c r="H350" s="5">
        <f t="shared" si="37"/>
        <v>0</v>
      </c>
      <c r="I350" s="5">
        <f t="shared" si="36"/>
        <v>0</v>
      </c>
    </row>
    <row r="351" spans="1:9">
      <c r="A351">
        <v>341</v>
      </c>
      <c r="B351" s="12">
        <f t="shared" si="41"/>
        <v>10370.5</v>
      </c>
      <c r="C351" s="13">
        <f t="shared" si="38"/>
        <v>0</v>
      </c>
      <c r="D351" s="13">
        <f t="shared" si="39"/>
        <v>0</v>
      </c>
      <c r="E351" s="13">
        <f t="shared" si="35"/>
        <v>0</v>
      </c>
      <c r="F351" s="13">
        <f t="shared" si="40"/>
        <v>0</v>
      </c>
      <c r="G351" s="19"/>
      <c r="H351" s="5">
        <f t="shared" si="37"/>
        <v>0</v>
      </c>
      <c r="I351" s="5">
        <f t="shared" si="36"/>
        <v>0</v>
      </c>
    </row>
    <row r="352" spans="1:9">
      <c r="A352">
        <v>342</v>
      </c>
      <c r="B352" s="12">
        <f t="shared" si="41"/>
        <v>10401</v>
      </c>
      <c r="C352" s="13">
        <f t="shared" si="38"/>
        <v>0</v>
      </c>
      <c r="D352" s="13">
        <f t="shared" si="39"/>
        <v>0</v>
      </c>
      <c r="E352" s="13">
        <f t="shared" si="35"/>
        <v>0</v>
      </c>
      <c r="F352" s="13">
        <f t="shared" si="40"/>
        <v>0</v>
      </c>
      <c r="G352" s="19"/>
      <c r="H352" s="5">
        <f t="shared" si="37"/>
        <v>0</v>
      </c>
      <c r="I352" s="5">
        <f t="shared" si="36"/>
        <v>0</v>
      </c>
    </row>
    <row r="353" spans="1:9">
      <c r="A353">
        <v>343</v>
      </c>
      <c r="B353" s="12">
        <f t="shared" si="41"/>
        <v>10431.5</v>
      </c>
      <c r="C353" s="13">
        <f t="shared" si="38"/>
        <v>0</v>
      </c>
      <c r="D353" s="13">
        <f t="shared" si="39"/>
        <v>0</v>
      </c>
      <c r="E353" s="13">
        <f t="shared" si="35"/>
        <v>0</v>
      </c>
      <c r="F353" s="13">
        <f t="shared" si="40"/>
        <v>0</v>
      </c>
      <c r="G353" s="19"/>
      <c r="H353" s="5">
        <f t="shared" si="37"/>
        <v>0</v>
      </c>
      <c r="I353" s="5">
        <f t="shared" si="36"/>
        <v>0</v>
      </c>
    </row>
    <row r="354" spans="1:9">
      <c r="A354">
        <v>344</v>
      </c>
      <c r="B354" s="12">
        <f t="shared" si="41"/>
        <v>10462</v>
      </c>
      <c r="C354" s="13">
        <f t="shared" si="38"/>
        <v>0</v>
      </c>
      <c r="D354" s="13">
        <f t="shared" si="39"/>
        <v>0</v>
      </c>
      <c r="E354" s="13">
        <f t="shared" si="35"/>
        <v>0</v>
      </c>
      <c r="F354" s="13">
        <f t="shared" si="40"/>
        <v>0</v>
      </c>
      <c r="G354" s="19"/>
      <c r="H354" s="5">
        <f t="shared" si="37"/>
        <v>0</v>
      </c>
      <c r="I354" s="5">
        <f t="shared" si="36"/>
        <v>0</v>
      </c>
    </row>
    <row r="355" spans="1:9">
      <c r="A355">
        <v>345</v>
      </c>
      <c r="B355" s="12">
        <f t="shared" si="41"/>
        <v>10492.5</v>
      </c>
      <c r="C355" s="13">
        <f t="shared" si="38"/>
        <v>0</v>
      </c>
      <c r="D355" s="13">
        <f t="shared" si="39"/>
        <v>0</v>
      </c>
      <c r="E355" s="13">
        <f t="shared" si="35"/>
        <v>0</v>
      </c>
      <c r="F355" s="13">
        <f t="shared" si="40"/>
        <v>0</v>
      </c>
      <c r="G355" s="19"/>
      <c r="H355" s="5">
        <f t="shared" si="37"/>
        <v>0</v>
      </c>
      <c r="I355" s="5">
        <f t="shared" si="36"/>
        <v>0</v>
      </c>
    </row>
    <row r="356" spans="1:9">
      <c r="A356">
        <v>346</v>
      </c>
      <c r="B356" s="12">
        <f t="shared" si="41"/>
        <v>10523</v>
      </c>
      <c r="C356" s="13">
        <f t="shared" si="38"/>
        <v>0</v>
      </c>
      <c r="D356" s="13">
        <f t="shared" si="39"/>
        <v>0</v>
      </c>
      <c r="E356" s="13">
        <f t="shared" si="35"/>
        <v>0</v>
      </c>
      <c r="F356" s="13">
        <f t="shared" si="40"/>
        <v>0</v>
      </c>
      <c r="G356" s="19"/>
      <c r="H356" s="5">
        <f t="shared" si="37"/>
        <v>0</v>
      </c>
      <c r="I356" s="5">
        <f t="shared" si="36"/>
        <v>0</v>
      </c>
    </row>
    <row r="357" spans="1:9">
      <c r="A357">
        <v>347</v>
      </c>
      <c r="B357" s="12">
        <f t="shared" si="41"/>
        <v>10553.5</v>
      </c>
      <c r="C357" s="13">
        <f t="shared" si="38"/>
        <v>0</v>
      </c>
      <c r="D357" s="13">
        <f t="shared" si="39"/>
        <v>0</v>
      </c>
      <c r="E357" s="13">
        <f t="shared" si="35"/>
        <v>0</v>
      </c>
      <c r="F357" s="13">
        <f t="shared" si="40"/>
        <v>0</v>
      </c>
      <c r="G357" s="19"/>
      <c r="H357" s="5">
        <f t="shared" si="37"/>
        <v>0</v>
      </c>
      <c r="I357" s="5">
        <f t="shared" si="36"/>
        <v>0</v>
      </c>
    </row>
    <row r="358" spans="1:9">
      <c r="A358">
        <v>348</v>
      </c>
      <c r="B358" s="12">
        <f t="shared" si="41"/>
        <v>10584</v>
      </c>
      <c r="C358" s="13">
        <f t="shared" si="38"/>
        <v>0</v>
      </c>
      <c r="D358" s="13">
        <f t="shared" si="39"/>
        <v>0</v>
      </c>
      <c r="E358" s="13">
        <f t="shared" si="35"/>
        <v>0</v>
      </c>
      <c r="F358" s="13">
        <f t="shared" si="40"/>
        <v>0</v>
      </c>
      <c r="G358" s="19"/>
      <c r="H358" s="5">
        <f t="shared" si="37"/>
        <v>0</v>
      </c>
      <c r="I358" s="5">
        <f t="shared" si="36"/>
        <v>0</v>
      </c>
    </row>
    <row r="359" spans="1:9">
      <c r="A359">
        <v>349</v>
      </c>
      <c r="B359" s="12">
        <f t="shared" si="41"/>
        <v>10614.5</v>
      </c>
      <c r="C359" s="13">
        <f t="shared" si="38"/>
        <v>0</v>
      </c>
      <c r="D359" s="13">
        <f t="shared" si="39"/>
        <v>0</v>
      </c>
      <c r="E359" s="13">
        <f t="shared" si="35"/>
        <v>0</v>
      </c>
      <c r="F359" s="13">
        <f t="shared" si="40"/>
        <v>0</v>
      </c>
      <c r="G359" s="19"/>
      <c r="H359" s="5">
        <f t="shared" si="37"/>
        <v>0</v>
      </c>
      <c r="I359" s="5">
        <f t="shared" si="36"/>
        <v>0</v>
      </c>
    </row>
    <row r="360" spans="1:9">
      <c r="A360">
        <v>350</v>
      </c>
      <c r="B360" s="12">
        <f t="shared" si="41"/>
        <v>10645</v>
      </c>
      <c r="C360" s="13">
        <f t="shared" si="38"/>
        <v>0</v>
      </c>
      <c r="D360" s="13">
        <f t="shared" si="39"/>
        <v>0</v>
      </c>
      <c r="E360" s="13">
        <f t="shared" si="35"/>
        <v>0</v>
      </c>
      <c r="F360" s="13">
        <f t="shared" si="40"/>
        <v>0</v>
      </c>
      <c r="G360" s="19"/>
      <c r="H360" s="5">
        <f t="shared" si="37"/>
        <v>0</v>
      </c>
      <c r="I360" s="5">
        <f t="shared" si="36"/>
        <v>0</v>
      </c>
    </row>
    <row r="361" spans="1:9">
      <c r="A361">
        <v>351</v>
      </c>
      <c r="B361" s="12">
        <f t="shared" si="41"/>
        <v>10675.5</v>
      </c>
      <c r="C361" s="13">
        <f t="shared" si="38"/>
        <v>0</v>
      </c>
      <c r="D361" s="13">
        <f t="shared" si="39"/>
        <v>0</v>
      </c>
      <c r="E361" s="13">
        <f t="shared" si="35"/>
        <v>0</v>
      </c>
      <c r="F361" s="13">
        <f t="shared" si="40"/>
        <v>0</v>
      </c>
      <c r="G361" s="19"/>
      <c r="H361" s="5">
        <f t="shared" si="37"/>
        <v>0</v>
      </c>
      <c r="I361" s="5">
        <f t="shared" si="36"/>
        <v>0</v>
      </c>
    </row>
    <row r="362" spans="1:9">
      <c r="A362">
        <v>352</v>
      </c>
      <c r="B362" s="12">
        <f t="shared" si="41"/>
        <v>10706</v>
      </c>
      <c r="C362" s="13">
        <f t="shared" si="38"/>
        <v>0</v>
      </c>
      <c r="D362" s="13">
        <f t="shared" si="39"/>
        <v>0</v>
      </c>
      <c r="E362" s="13">
        <f t="shared" si="35"/>
        <v>0</v>
      </c>
      <c r="F362" s="13">
        <f t="shared" si="40"/>
        <v>0</v>
      </c>
      <c r="G362" s="19"/>
      <c r="H362" s="5">
        <f t="shared" si="37"/>
        <v>0</v>
      </c>
      <c r="I362" s="5">
        <f t="shared" si="36"/>
        <v>0</v>
      </c>
    </row>
    <row r="363" spans="1:9">
      <c r="A363">
        <v>353</v>
      </c>
      <c r="B363" s="12">
        <f t="shared" si="41"/>
        <v>10736.5</v>
      </c>
      <c r="C363" s="13">
        <f t="shared" si="38"/>
        <v>0</v>
      </c>
      <c r="D363" s="13">
        <f t="shared" si="39"/>
        <v>0</v>
      </c>
      <c r="E363" s="13">
        <f t="shared" si="35"/>
        <v>0</v>
      </c>
      <c r="F363" s="13">
        <f t="shared" si="40"/>
        <v>0</v>
      </c>
      <c r="G363" s="19"/>
      <c r="H363" s="5">
        <f t="shared" si="37"/>
        <v>0</v>
      </c>
      <c r="I363" s="5">
        <f t="shared" si="36"/>
        <v>0</v>
      </c>
    </row>
    <row r="364" spans="1:9">
      <c r="A364">
        <v>354</v>
      </c>
      <c r="B364" s="12">
        <f t="shared" si="41"/>
        <v>10767</v>
      </c>
      <c r="C364" s="13">
        <f t="shared" si="38"/>
        <v>0</v>
      </c>
      <c r="D364" s="13">
        <f t="shared" si="39"/>
        <v>0</v>
      </c>
      <c r="E364" s="13">
        <f t="shared" si="35"/>
        <v>0</v>
      </c>
      <c r="F364" s="13">
        <f t="shared" si="40"/>
        <v>0</v>
      </c>
      <c r="G364" s="19"/>
      <c r="H364" s="5">
        <f t="shared" si="37"/>
        <v>0</v>
      </c>
      <c r="I364" s="5">
        <f t="shared" si="36"/>
        <v>0</v>
      </c>
    </row>
    <row r="365" spans="1:9">
      <c r="A365">
        <v>355</v>
      </c>
      <c r="B365" s="12">
        <f t="shared" si="41"/>
        <v>10797.5</v>
      </c>
      <c r="C365" s="13">
        <f t="shared" si="38"/>
        <v>0</v>
      </c>
      <c r="D365" s="13">
        <f t="shared" si="39"/>
        <v>0</v>
      </c>
      <c r="E365" s="13">
        <f t="shared" si="35"/>
        <v>0</v>
      </c>
      <c r="F365" s="13">
        <f t="shared" si="40"/>
        <v>0</v>
      </c>
      <c r="G365" s="19"/>
      <c r="H365" s="5">
        <f t="shared" si="37"/>
        <v>0</v>
      </c>
      <c r="I365" s="5">
        <f t="shared" si="36"/>
        <v>0</v>
      </c>
    </row>
    <row r="366" spans="1:9">
      <c r="A366">
        <v>356</v>
      </c>
      <c r="B366" s="12">
        <f t="shared" si="41"/>
        <v>10828</v>
      </c>
      <c r="C366" s="13">
        <f t="shared" si="38"/>
        <v>0</v>
      </c>
      <c r="D366" s="13">
        <f t="shared" si="39"/>
        <v>0</v>
      </c>
      <c r="E366" s="13">
        <f t="shared" si="35"/>
        <v>0</v>
      </c>
      <c r="F366" s="13">
        <f t="shared" si="40"/>
        <v>0</v>
      </c>
      <c r="G366" s="19"/>
      <c r="H366" s="5">
        <f t="shared" si="37"/>
        <v>0</v>
      </c>
      <c r="I366" s="5">
        <f t="shared" si="36"/>
        <v>0</v>
      </c>
    </row>
    <row r="367" spans="1:9">
      <c r="A367">
        <v>357</v>
      </c>
      <c r="B367" s="12">
        <f t="shared" si="41"/>
        <v>10858.5</v>
      </c>
      <c r="C367" s="13">
        <f t="shared" si="38"/>
        <v>0</v>
      </c>
      <c r="D367" s="13">
        <f t="shared" si="39"/>
        <v>0</v>
      </c>
      <c r="E367" s="13">
        <f t="shared" si="35"/>
        <v>0</v>
      </c>
      <c r="F367" s="13">
        <f t="shared" si="40"/>
        <v>0</v>
      </c>
      <c r="G367" s="19"/>
      <c r="H367" s="5">
        <f t="shared" si="37"/>
        <v>0</v>
      </c>
      <c r="I367" s="5">
        <f t="shared" si="36"/>
        <v>0</v>
      </c>
    </row>
    <row r="368" spans="1:9">
      <c r="A368">
        <v>358</v>
      </c>
      <c r="B368" s="12">
        <f t="shared" si="41"/>
        <v>10889</v>
      </c>
      <c r="C368" s="13">
        <f t="shared" si="38"/>
        <v>0</v>
      </c>
      <c r="D368" s="13">
        <f t="shared" si="39"/>
        <v>0</v>
      </c>
      <c r="E368" s="13">
        <f t="shared" si="35"/>
        <v>0</v>
      </c>
      <c r="F368" s="13">
        <f t="shared" si="40"/>
        <v>0</v>
      </c>
      <c r="G368" s="19"/>
      <c r="H368" s="5">
        <f t="shared" si="37"/>
        <v>0</v>
      </c>
      <c r="I368" s="5">
        <f t="shared" si="36"/>
        <v>0</v>
      </c>
    </row>
    <row r="369" spans="1:9">
      <c r="A369">
        <v>359</v>
      </c>
      <c r="B369" s="12">
        <f t="shared" si="41"/>
        <v>10919.5</v>
      </c>
      <c r="C369" s="13">
        <f t="shared" si="38"/>
        <v>0</v>
      </c>
      <c r="D369" s="13">
        <f t="shared" si="39"/>
        <v>0</v>
      </c>
      <c r="E369" s="13">
        <f t="shared" si="35"/>
        <v>0</v>
      </c>
      <c r="F369" s="13">
        <f t="shared" si="40"/>
        <v>0</v>
      </c>
      <c r="G369" s="19"/>
      <c r="H369" s="5">
        <f t="shared" si="37"/>
        <v>0</v>
      </c>
      <c r="I369" s="5">
        <f t="shared" si="36"/>
        <v>0</v>
      </c>
    </row>
    <row r="370" spans="1:9">
      <c r="A370">
        <v>360</v>
      </c>
      <c r="B370" s="12">
        <f t="shared" si="41"/>
        <v>10950</v>
      </c>
      <c r="C370" s="13">
        <f t="shared" si="38"/>
        <v>0</v>
      </c>
      <c r="D370" s="13">
        <f t="shared" si="39"/>
        <v>0</v>
      </c>
      <c r="E370" s="13">
        <f t="shared" si="35"/>
        <v>0</v>
      </c>
      <c r="F370" s="13">
        <f t="shared" si="40"/>
        <v>0</v>
      </c>
      <c r="G370" s="19"/>
      <c r="H370" s="5">
        <f t="shared" si="37"/>
        <v>0</v>
      </c>
      <c r="I370" s="5">
        <f t="shared" si="36"/>
        <v>0</v>
      </c>
    </row>
  </sheetData>
  <sheetProtection algorithmName="SHA-512" hashValue="4pt11McbxJkqQumfhkJ8wY6KeE15zh3YMww4han1DusNcFgDpUxUElSOKGRuqWbWsS+PGR/bVrCVowJYltTuMg==" saltValue="wz+fboyu3WSlwfRmvapGFQ==" spinCount="100000" sheet="1" objects="1" scenarios="1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C7DC1-2F3E-4ECF-A769-DFE18CA6E608}">
  <sheetPr>
    <tabColor rgb="FF002060"/>
  </sheetPr>
  <dimension ref="A1"/>
  <sheetViews>
    <sheetView workbookViewId="0"/>
  </sheetViews>
  <sheetFormatPr defaultColWidth="0" defaultRowHeight="13.15" customHeight="1" zeroHeight="1"/>
  <cols>
    <col min="1" max="1" width="94.7109375" customWidth="1"/>
    <col min="2" max="16384" width="8.85546875" hidden="1"/>
  </cols>
  <sheetData>
    <row r="1" spans="1:1" ht="105">
      <c r="A1" s="4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8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Input</vt:lpstr>
      <vt:lpstr>15 Yr Mortg - Finance</vt:lpstr>
      <vt:lpstr>30 Yr Mortg - Finance</vt:lpstr>
      <vt:lpstr>15 Yr Mortgage Amortization</vt:lpstr>
      <vt:lpstr>30 Yr Mortgage Amortization</vt:lpstr>
      <vt:lpstr>Questions</vt:lpstr>
      <vt:lpstr>15 Yr Principal vs Interest</vt:lpstr>
      <vt:lpstr>30 Yr Principal vs Interest</vt:lpstr>
      <vt:lpstr>15 Yr - Equity</vt:lpstr>
      <vt:lpstr>30 Yr - Equity</vt:lpstr>
      <vt:lpstr>15Yr Forecast - Rent, Int, Net</vt:lpstr>
      <vt:lpstr>30Yr Forecast - Rent, Int, Net</vt:lpstr>
      <vt:lpstr>15 Yr Mortgage Forecast</vt:lpstr>
      <vt:lpstr>30Yr Mortgage Forecast</vt:lpstr>
      <vt:lpstr>Fifth_5yr_30yrMortgageAmortization</vt:lpstr>
      <vt:lpstr>First_5Yrs_Interest_15_Yrs</vt:lpstr>
      <vt:lpstr>First_5yrs_Interest_30_Yrs</vt:lpstr>
      <vt:lpstr>Fourth_5yr_3oyrMortgageAmortization</vt:lpstr>
      <vt:lpstr>Interest21</vt:lpstr>
      <vt:lpstr>Interest26</vt:lpstr>
      <vt:lpstr>Interest31</vt:lpstr>
      <vt:lpstr>Second_5Yr_15yr_Interest</vt:lpstr>
      <vt:lpstr>Second_5yr_30yrMortgageAmortization</vt:lpstr>
      <vt:lpstr>Second5yr_30yrMortgageAmortization</vt:lpstr>
      <vt:lpstr>Sixth_5yr_30yrMortgage</vt:lpstr>
      <vt:lpstr>Third_5yr_Interest_15YrMortgage</vt:lpstr>
      <vt:lpstr>Third5yr_30yrMortgageAmort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Weinstein CPA</dc:creator>
  <cp:lastModifiedBy>David Weinstein</cp:lastModifiedBy>
  <dcterms:created xsi:type="dcterms:W3CDTF">2020-10-28T21:31:12Z</dcterms:created>
  <dcterms:modified xsi:type="dcterms:W3CDTF">2021-02-28T23:28:17Z</dcterms:modified>
</cp:coreProperties>
</file>